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1710" tabRatio="895" activeTab="0"/>
  </bookViews>
  <sheets>
    <sheet name="тарск 2" sheetId="1" r:id="rId1"/>
  </sheets>
  <definedNames>
    <definedName name="_xlnm.Print_Area" localSheetId="0">'тарск 2'!$A$1:$K$104</definedName>
  </definedNames>
  <calcPr fullCalcOnLoad="1"/>
</workbook>
</file>

<file path=xl/sharedStrings.xml><?xml version="1.0" encoding="utf-8"?>
<sst xmlns="http://schemas.openxmlformats.org/spreadsheetml/2006/main" count="542" uniqueCount="167">
  <si>
    <t xml:space="preserve">          (тыс.руб.)</t>
  </si>
  <si>
    <t>Наименование показателя</t>
  </si>
  <si>
    <t>Код бюджетной квалификации РФ</t>
  </si>
  <si>
    <t>Вед.</t>
  </si>
  <si>
    <t>Разд.</t>
  </si>
  <si>
    <t>Подр.</t>
  </si>
  <si>
    <t>Целевая статья</t>
  </si>
  <si>
    <t>Вид расх.</t>
  </si>
  <si>
    <t>Доп. класс.</t>
  </si>
  <si>
    <t>ВСЕГО</t>
  </si>
  <si>
    <t>950</t>
  </si>
  <si>
    <t>Общее образование</t>
  </si>
  <si>
    <t>07</t>
  </si>
  <si>
    <t>02</t>
  </si>
  <si>
    <t>Муниципальная программа "Энергосбережение и повышение энергетической эффективности в муниципальном образовании-Пригородный район на 2015-2020 годы"</t>
  </si>
  <si>
    <t>03 0 00 00000</t>
  </si>
  <si>
    <t>Основное мероприятие "Переход бюджетной сферы МО-Пригородный район на энергосберегающий путь развития на основе обеспечения рационального использования энергетических ресурсов"</t>
  </si>
  <si>
    <t>03 0 01 00000</t>
  </si>
  <si>
    <t>Применение энергосберегающих технологий и мероприятий в сфере потребления тепловой энергии</t>
  </si>
  <si>
    <t>03 0 01 13500</t>
  </si>
  <si>
    <t>Текущий ремонт нефинансовых активов</t>
  </si>
  <si>
    <t>м 225.03</t>
  </si>
  <si>
    <t>Пусконаладочные работы,техническое обслуживание</t>
  </si>
  <si>
    <t>м 225.06</t>
  </si>
  <si>
    <t>Иные работы,услуги, относящиеся к прочим</t>
  </si>
  <si>
    <t>м 226.01</t>
  </si>
  <si>
    <t>04 0 00 00000</t>
  </si>
  <si>
    <t>04 1 00 00000</t>
  </si>
  <si>
    <t>Основное мероприятие "Повышение уровня доступности приоритетных объектов и услуг в приоритетных сферах жизни детей-инвалидов"</t>
  </si>
  <si>
    <t>04 1 01 00000</t>
  </si>
  <si>
    <t>Создание комфортных условий жизнедеятельности детей-инвалидов и маломобильных групп населения</t>
  </si>
  <si>
    <t>04 1 01 11430</t>
  </si>
  <si>
    <t>Приобретение (изготовление) оборудования</t>
  </si>
  <si>
    <t>м 310.06</t>
  </si>
  <si>
    <t>06 0 00 0000</t>
  </si>
  <si>
    <t>Подпрограмма  "Противодействие терроризму и экстремизму в Пригородном районе РСО-Алания"</t>
  </si>
  <si>
    <t>06 1 00 00000</t>
  </si>
  <si>
    <t>Основное мероприятие "Профилактика террористических и экстремистских проявлений"</t>
  </si>
  <si>
    <t>06 1 02 00000</t>
  </si>
  <si>
    <t>Обслуживание систем видеонаблюдения, тревожных кнопок</t>
  </si>
  <si>
    <t>06 1 02 15900</t>
  </si>
  <si>
    <t>Иные услуги связи</t>
  </si>
  <si>
    <t>м 221.01</t>
  </si>
  <si>
    <t>Установка и монтаж локальных вычислительных сетей, систем охранной  и пожарной сигнализации, видеонаблюдения, контроля доступа</t>
  </si>
  <si>
    <t>м 226.15</t>
  </si>
  <si>
    <t>Осуществление мероприятий по доведению уличного освещения территории школ до нормативных требований</t>
  </si>
  <si>
    <t>06 1 02 15950</t>
  </si>
  <si>
    <t>Подпрограмма "Снижение рисков и смягчение последствий ЧС природного и техногенного характера и развития единной ДДС в Пригородном районе РСО-Алания"</t>
  </si>
  <si>
    <t>06 2 00 00000</t>
  </si>
  <si>
    <t>Основное мероприятие "Защита населения от ЧС"</t>
  </si>
  <si>
    <t>06 2 02 00000</t>
  </si>
  <si>
    <t>Осуществление мероприятий по подготовке защитных сооружений к приему укрываемых</t>
  </si>
  <si>
    <t>06 2 02 15800</t>
  </si>
  <si>
    <t>07 0 00 00000</t>
  </si>
  <si>
    <t>Подпрограмма "Развитие начального, основного, среднего общего образования в муниципальном образовании-Пригородный район РСО-Алания"</t>
  </si>
  <si>
    <t>07 2 01 00000</t>
  </si>
  <si>
    <t>Основное мероприятие "Обеспечение общедоступным бесплатным и качественным общем образованием независимо от социального и имущественного положения, места жительства, уровня развития и здоровья ребенка"</t>
  </si>
  <si>
    <t>Расходы на обеспечение деятельности (оказание услуг) муниципальных общеобразовательных учреждений</t>
  </si>
  <si>
    <t>07 2 01 01890</t>
  </si>
  <si>
    <t>Услуги связи</t>
  </si>
  <si>
    <t>221</t>
  </si>
  <si>
    <t>Услуги интернет-провайдеров</t>
  </si>
  <si>
    <t>м 221.02</t>
  </si>
  <si>
    <t>Транспортные услуги</t>
  </si>
  <si>
    <t>222</t>
  </si>
  <si>
    <t>Оплата иных транспортных услуг</t>
  </si>
  <si>
    <t>м 222.01</t>
  </si>
  <si>
    <t>Оплата проезда по служебным командировкам</t>
  </si>
  <si>
    <t>м 222.02</t>
  </si>
  <si>
    <t>Коммунальные услуги</t>
  </si>
  <si>
    <t>223</t>
  </si>
  <si>
    <t>Оплата потребления электроэнергии</t>
  </si>
  <si>
    <t>м 223.02</t>
  </si>
  <si>
    <t>Оплата потребления газа</t>
  </si>
  <si>
    <t>м 223.03</t>
  </si>
  <si>
    <t>Оплата водоснабжения</t>
  </si>
  <si>
    <t>м 223.04</t>
  </si>
  <si>
    <t>Оплата услуг водоотведения</t>
  </si>
  <si>
    <t>м 223.05</t>
  </si>
  <si>
    <t>Оплата отопления, горячего водоснабжения, услуг по подогреву холодной воды</t>
  </si>
  <si>
    <t>м 223.06</t>
  </si>
  <si>
    <t>Услуги по содержанию имущества</t>
  </si>
  <si>
    <t>225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</si>
  <si>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</si>
  <si>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</si>
  <si>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Прочие услуги</t>
  </si>
  <si>
    <t>226</t>
  </si>
  <si>
    <t>Услуги по страхованию имущества, гражданской ответственности и здоровья</t>
  </si>
  <si>
    <t>м 226.02</t>
  </si>
  <si>
    <t>Услуги по охране</t>
  </si>
  <si>
    <t>м 226.06</t>
  </si>
  <si>
    <t>Услуги по найму жилого помещения при служебных командировках</t>
  </si>
  <si>
    <t>м 226.07</t>
  </si>
  <si>
    <t>Услуги по проведению инвентаризации и паспортизации зданий, сооружений, других основных средств</t>
  </si>
  <si>
    <t>м 226.08</t>
  </si>
  <si>
    <t>Услуги по предоставлению правовых баз</t>
  </si>
  <si>
    <t>м 226.09</t>
  </si>
  <si>
    <t>Услуги по обеспечению пожарной безопасности</t>
  </si>
  <si>
    <t>м 226.10</t>
  </si>
  <si>
    <t>Услуги по проведению энергоаудита</t>
  </si>
  <si>
    <t>м 226.12</t>
  </si>
  <si>
    <t xml:space="preserve">Изготовление и (или) приобретение бланочной продукции (в т.ч. бланков строгой отчетности, первичных учетных документов, регистров бюджетного учета, отчетов и пр.) </t>
  </si>
  <si>
    <t>м 226.14</t>
  </si>
  <si>
    <t>Прочие расходы</t>
  </si>
  <si>
    <t>290</t>
  </si>
  <si>
    <t>Уплата разного рода платежей, налогов, пошлины и сборов, штрафов, пеней</t>
  </si>
  <si>
    <t>м 290.04</t>
  </si>
  <si>
    <t>Проведение мероприятий</t>
  </si>
  <si>
    <t>м 290.06</t>
  </si>
  <si>
    <t>Увеличение стоимости основных средств</t>
  </si>
  <si>
    <t>Приобретение мебели</t>
  </si>
  <si>
    <t>м 310.05</t>
  </si>
  <si>
    <t>Увеличение стоимости материальных запасов</t>
  </si>
  <si>
    <t>340</t>
  </si>
  <si>
    <t>Приобретение медикаментов</t>
  </si>
  <si>
    <t>м 340.02</t>
  </si>
  <si>
    <t>Приобретение продуктов питания</t>
  </si>
  <si>
    <t>м 340.03</t>
  </si>
  <si>
    <t>Приобретение горюче-смазочных материалов, включая специальное топливо</t>
  </si>
  <si>
    <t>м 340.04</t>
  </si>
  <si>
    <t>Приобретение мягкого инвентаря</t>
  </si>
  <si>
    <t>м 340.05</t>
  </si>
  <si>
    <t>Приобретение запасных частей</t>
  </si>
  <si>
    <t>м 340.06</t>
  </si>
  <si>
    <t>Оплата хозматериалов и канцелярских принадлежностей</t>
  </si>
  <si>
    <t>м 340.07</t>
  </si>
  <si>
    <t>Основное мероприятие "Обеспечение государственных гарантий реализации прав на получение общедоступного и бесплатного начального общего, основного общего,среднего общего образования в муниципальных общеобразовательных учреждениях МО-Пригородный район"</t>
  </si>
  <si>
    <t>07 2 02 00000</t>
  </si>
  <si>
    <t>Расходы на обеспечение деятельности (оказание услуг) муниципальных общеобразовательных учреждений (из средств  республиканского бюджета)</t>
  </si>
  <si>
    <t>07 2 02 21280</t>
  </si>
  <si>
    <t>Заработная плата</t>
  </si>
  <si>
    <t>211</t>
  </si>
  <si>
    <t>Начисления на выплаты по оплате труда</t>
  </si>
  <si>
    <t>213</t>
  </si>
  <si>
    <t>Подпрограмма "Иные мероприятия в системе образования и развития детей в образовательных учреждениях МО-Пригородный район РСО-Алания"</t>
  </si>
  <si>
    <t>07 3 00 00000</t>
  </si>
  <si>
    <t>Основное мероприятие "Совершенствование системы гражданского, патриатического и духовно-нравственного воспитания детей, подростком и молодежи МО-Пригородный район РСО-Алания"</t>
  </si>
  <si>
    <t>07 3 01 00000</t>
  </si>
  <si>
    <t>Расходы на организацию, проведение и участие вмероприятиях по поддержкеинициативных и одаренных детей</t>
  </si>
  <si>
    <t>07 3 01 01860</t>
  </si>
  <si>
    <t>Выплата стипендий</t>
  </si>
  <si>
    <t>м 290.02</t>
  </si>
  <si>
    <t>Муниципальная программа "Социальное развитие муниципального образования-Пригородный район РСО-Алания"</t>
  </si>
  <si>
    <t>10</t>
  </si>
  <si>
    <t>03</t>
  </si>
  <si>
    <t>Подпрограмма "Развитие системы отдыха и оздоровления детей в муниципальном образовании-Пригородный район РСО-Алания"</t>
  </si>
  <si>
    <t>04 3 00 00000</t>
  </si>
  <si>
    <t>Основное мероприятие "Организация питания в детских оздоровительных лагерях дневного пребывания детей при муниципальных образовательных учреждениях в каникулярное время"</t>
  </si>
  <si>
    <t>04 3 01 00000</t>
  </si>
  <si>
    <t>Расходы на питание в детских оздоровительных лагерях дневного пребывания детей</t>
  </si>
  <si>
    <t>04 3 01 22270</t>
  </si>
  <si>
    <t>Расходы на обеспечение деятельности (оказание услуг) муниципальных общеобразовательных учреждений (из средств  местного бюджета)</t>
  </si>
  <si>
    <t>Экон.
класс.</t>
  </si>
  <si>
    <t>Муниципальная программа "Социальное развитие муниципального образования-Пригородный район РСО-Алания" на 2015-2017 годы</t>
  </si>
  <si>
    <t>Подпрограмма "Доступная среда в муниципальном оразовании - Пригордный район РСО-Алания" на 2015-2017 годы</t>
  </si>
  <si>
    <t>Муниципальная программа "Профилактика правонарушений и преступлений в муниципальном образовании-Пригородный район РСО-Алания" на  2017 г.</t>
  </si>
  <si>
    <t>06 1 02 15955</t>
  </si>
  <si>
    <t>Муниципальная программа "Развитие образования муниципального образования-Пригородный район РСО-Алания" на 2017 год</t>
  </si>
  <si>
    <t>241</t>
  </si>
  <si>
    <t>МБОУ СОШ №2 с.Тарское МО-Пригородный раон</t>
  </si>
  <si>
    <t>Директор                                                                     Чаниева Т.М</t>
  </si>
  <si>
    <t>Бухгалтер                                                                     Джиоева А.З.</t>
  </si>
  <si>
    <t>Бюджет на 2018 год</t>
  </si>
  <si>
    <t>Бюджет на 2019 год</t>
  </si>
  <si>
    <t>Бюджет на 2019год</t>
  </si>
  <si>
    <t>Роспись к плану финансово-хозяйственной деятельности на 2018-2020 годы</t>
  </si>
  <si>
    <t>Охрана объектов муниципальной собственности по общеобразовательным учреждениям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</si>
</sst>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#,##0.00_р_."/>
    <numFmt numFmtId="174" formatCode="[$-FC19]d\ mmmm\ yyyy\ &quot;г.&quot;"/>
    <numFmt numFmtId="175" formatCode="_-* #,##0.0_р_._-;\-* #,##0.0_р_._-;_-* &quot;-&quot;??_р_._-;_-@_-"/>
    <numFmt numFmtId="176" formatCode="_-* #,##0_р_._-;\-* #,##0_р_._-;_-* &quot;-&quot;??_р_._-;_-@_-"/>
    <numFmt numFmtId="177" formatCode="_-* #,##0.0_р_._-;\-* #,##0.0_р_._-;_-* \-_р_._-;_-@_-"/>
    <numFmt numFmtId="178" formatCode="_-* #,##0.00_р_._-;\-* #,##0.00_р_._-;_-* \-_р_._-;_-@_-"/>
    <numFmt numFmtId="179" formatCode="0.0"/>
    <numFmt numFmtId="180" formatCode="0.000"/>
    <numFmt numFmtId="181" formatCode="#,##0.0"/>
  </numFmts>
  <fonts count="48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11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1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11" xfId="0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2" fillId="32" borderId="12" xfId="0" applyFont="1" applyFill="1" applyBorder="1" applyAlignment="1" applyProtection="1">
      <alignment vertical="top" wrapText="1"/>
      <protection/>
    </xf>
    <xf numFmtId="1" fontId="5" fillId="32" borderId="12" xfId="0" applyNumberFormat="1" applyFont="1" applyFill="1" applyBorder="1" applyAlignment="1" applyProtection="1">
      <alignment horizontal="center" vertical="top" shrinkToFit="1"/>
      <protection/>
    </xf>
    <xf numFmtId="1" fontId="1" fillId="32" borderId="12" xfId="0" applyNumberFormat="1" applyFont="1" applyFill="1" applyBorder="1" applyAlignment="1" applyProtection="1">
      <alignment horizontal="center" vertical="top" shrinkToFit="1"/>
      <protection/>
    </xf>
    <xf numFmtId="1" fontId="5" fillId="32" borderId="12" xfId="0" applyNumberFormat="1" applyFont="1" applyFill="1" applyBorder="1" applyAlignment="1" applyProtection="1">
      <alignment horizontal="center" vertical="center" shrinkToFit="1"/>
      <protection/>
    </xf>
    <xf numFmtId="4" fontId="5" fillId="32" borderId="12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vertical="top" wrapText="1"/>
      <protection/>
    </xf>
    <xf numFmtId="1" fontId="5" fillId="33" borderId="11" xfId="0" applyNumberFormat="1" applyFont="1" applyFill="1" applyBorder="1" applyAlignment="1" applyProtection="1">
      <alignment horizontal="center" vertical="top" shrinkToFit="1"/>
      <protection/>
    </xf>
    <xf numFmtId="49" fontId="5" fillId="33" borderId="11" xfId="0" applyNumberFormat="1" applyFont="1" applyFill="1" applyBorder="1" applyAlignment="1" applyProtection="1">
      <alignment horizontal="center" vertical="center" shrinkToFit="1"/>
      <protection/>
    </xf>
    <xf numFmtId="1" fontId="1" fillId="33" borderId="11" xfId="0" applyNumberFormat="1" applyFont="1" applyFill="1" applyBorder="1" applyAlignment="1" applyProtection="1">
      <alignment horizontal="center" vertical="top" shrinkToFit="1"/>
      <protection/>
    </xf>
    <xf numFmtId="1" fontId="5" fillId="33" borderId="11" xfId="0" applyNumberFormat="1" applyFont="1" applyFill="1" applyBorder="1" applyAlignment="1" applyProtection="1">
      <alignment horizontal="center" vertical="center" shrinkToFit="1"/>
      <protection/>
    </xf>
    <xf numFmtId="4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1" fontId="5" fillId="33" borderId="11" xfId="0" applyNumberFormat="1" applyFont="1" applyFill="1" applyBorder="1" applyAlignment="1" applyProtection="1">
      <alignment horizontal="left" vertical="center" shrinkToFit="1"/>
      <protection/>
    </xf>
    <xf numFmtId="49" fontId="5" fillId="33" borderId="11" xfId="0" applyNumberFormat="1" applyFont="1" applyFill="1" applyBorder="1" applyAlignment="1" applyProtection="1">
      <alignment horizontal="left" vertical="center" shrinkToFit="1"/>
      <protection/>
    </xf>
    <xf numFmtId="0" fontId="7" fillId="12" borderId="11" xfId="0" applyFont="1" applyFill="1" applyBorder="1" applyAlignment="1" applyProtection="1">
      <alignment horizontal="left" vertical="center" wrapText="1"/>
      <protection/>
    </xf>
    <xf numFmtId="1" fontId="8" fillId="12" borderId="11" xfId="0" applyNumberFormat="1" applyFont="1" applyFill="1" applyBorder="1" applyAlignment="1" applyProtection="1">
      <alignment horizontal="left" vertical="center" shrinkToFit="1"/>
      <protection/>
    </xf>
    <xf numFmtId="1" fontId="8" fillId="12" borderId="11" xfId="0" applyNumberFormat="1" applyFont="1" applyFill="1" applyBorder="1" applyAlignment="1" applyProtection="1">
      <alignment horizontal="center" vertical="center" shrinkToFit="1"/>
      <protection/>
    </xf>
    <xf numFmtId="1" fontId="9" fillId="12" borderId="11" xfId="0" applyNumberFormat="1" applyFont="1" applyFill="1" applyBorder="1" applyAlignment="1" applyProtection="1">
      <alignment horizontal="right" vertical="center" shrinkToFit="1"/>
      <protection/>
    </xf>
    <xf numFmtId="4" fontId="8" fillId="12" borderId="11" xfId="0" applyNumberFormat="1" applyFont="1" applyFill="1" applyBorder="1" applyAlignment="1" applyProtection="1">
      <alignment horizontal="right" vertical="center" wrapText="1"/>
      <protection/>
    </xf>
    <xf numFmtId="179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9" fillId="34" borderId="11" xfId="0" applyNumberFormat="1" applyFont="1" applyFill="1" applyBorder="1" applyAlignment="1" applyProtection="1">
      <alignment horizontal="left" vertical="center" shrinkToFit="1"/>
      <protection locked="0"/>
    </xf>
    <xf numFmtId="49" fontId="8" fillId="12" borderId="11" xfId="0" applyNumberFormat="1" applyFont="1" applyFill="1" applyBorder="1" applyAlignment="1" applyProtection="1">
      <alignment horizontal="left" vertical="center" shrinkToFit="1"/>
      <protection/>
    </xf>
    <xf numFmtId="0" fontId="12" fillId="9" borderId="11" xfId="0" applyFont="1" applyFill="1" applyBorder="1" applyAlignment="1" applyProtection="1">
      <alignment wrapText="1"/>
      <protection/>
    </xf>
    <xf numFmtId="1" fontId="1" fillId="9" borderId="11" xfId="0" applyNumberFormat="1" applyFont="1" applyFill="1" applyBorder="1" applyAlignment="1" applyProtection="1">
      <alignment horizontal="left" vertical="center" shrinkToFit="1"/>
      <protection/>
    </xf>
    <xf numFmtId="49" fontId="1" fillId="9" borderId="11" xfId="0" applyNumberFormat="1" applyFont="1" applyFill="1" applyBorder="1" applyAlignment="1" applyProtection="1">
      <alignment horizontal="left" vertical="center" shrinkToFit="1"/>
      <protection/>
    </xf>
    <xf numFmtId="1" fontId="1" fillId="9" borderId="11" xfId="0" applyNumberFormat="1" applyFont="1" applyFill="1" applyBorder="1" applyAlignment="1" applyProtection="1">
      <alignment horizontal="center" vertical="top" shrinkToFit="1"/>
      <protection/>
    </xf>
    <xf numFmtId="1" fontId="1" fillId="9" borderId="11" xfId="0" applyNumberFormat="1" applyFont="1" applyFill="1" applyBorder="1" applyAlignment="1" applyProtection="1">
      <alignment horizontal="right" vertical="center" shrinkToFit="1"/>
      <protection/>
    </xf>
    <xf numFmtId="4" fontId="1" fillId="9" borderId="11" xfId="0" applyNumberFormat="1" applyFont="1" applyFill="1" applyBorder="1" applyAlignment="1" applyProtection="1">
      <alignment horizontal="right" vertical="center" wrapText="1"/>
      <protection/>
    </xf>
    <xf numFmtId="0" fontId="10" fillId="9" borderId="11" xfId="0" applyFont="1" applyFill="1" applyBorder="1" applyAlignment="1" applyProtection="1">
      <alignment horizontal="left" vertical="center" wrapText="1"/>
      <protection/>
    </xf>
    <xf numFmtId="1" fontId="9" fillId="9" borderId="11" xfId="0" applyNumberFormat="1" applyFont="1" applyFill="1" applyBorder="1" applyAlignment="1" applyProtection="1">
      <alignment horizontal="left" vertical="center" shrinkToFit="1"/>
      <protection/>
    </xf>
    <xf numFmtId="49" fontId="9" fillId="9" borderId="11" xfId="0" applyNumberFormat="1" applyFont="1" applyFill="1" applyBorder="1" applyAlignment="1" applyProtection="1">
      <alignment horizontal="left" vertical="center" shrinkToFit="1"/>
      <protection/>
    </xf>
    <xf numFmtId="1" fontId="9" fillId="9" borderId="11" xfId="0" applyNumberFormat="1" applyFont="1" applyFill="1" applyBorder="1" applyAlignment="1" applyProtection="1">
      <alignment horizontal="center" vertical="center" shrinkToFit="1"/>
      <protection/>
    </xf>
    <xf numFmtId="1" fontId="9" fillId="9" borderId="11" xfId="0" applyNumberFormat="1" applyFont="1" applyFill="1" applyBorder="1" applyAlignment="1" applyProtection="1">
      <alignment horizontal="right" vertical="center" shrinkToFit="1"/>
      <protection/>
    </xf>
    <xf numFmtId="4" fontId="9" fillId="9" borderId="11" xfId="0" applyNumberFormat="1" applyFont="1" applyFill="1" applyBorder="1" applyAlignment="1" applyProtection="1">
      <alignment horizontal="right" vertical="center" wrapText="1"/>
      <protection/>
    </xf>
    <xf numFmtId="49" fontId="5" fillId="12" borderId="11" xfId="0" applyNumberFormat="1" applyFont="1" applyFill="1" applyBorder="1" applyAlignment="1" applyProtection="1">
      <alignment horizontal="left" vertical="center" shrinkToFit="1"/>
      <protection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49" fontId="10" fillId="0" borderId="11" xfId="0" applyNumberFormat="1" applyFont="1" applyFill="1" applyBorder="1" applyAlignment="1" applyProtection="1">
      <alignment horizontal="left" vertical="center"/>
      <protection locked="0"/>
    </xf>
    <xf numFmtId="179" fontId="10" fillId="0" borderId="11" xfId="0" applyNumberFormat="1" applyFont="1" applyFill="1" applyBorder="1" applyAlignment="1" applyProtection="1">
      <alignment horizontal="right" vertical="center"/>
      <protection locked="0"/>
    </xf>
    <xf numFmtId="181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view="pageBreakPreview" zoomScaleSheetLayoutView="100" zoomScalePageLayoutView="0" workbookViewId="0" topLeftCell="A1">
      <pane xSplit="1" ySplit="1" topLeftCell="B2" activePane="bottomRight" state="frozen"/>
      <selection pane="topLeft" activeCell="K102" sqref="K102"/>
      <selection pane="topRight" activeCell="K102" sqref="K102"/>
      <selection pane="bottomLeft" activeCell="K102" sqref="K102"/>
      <selection pane="bottomRight" activeCell="A1" sqref="A1:K1"/>
    </sheetView>
  </sheetViews>
  <sheetFormatPr defaultColWidth="9.00390625" defaultRowHeight="12.75"/>
  <cols>
    <col min="1" max="1" width="75.875" style="8" customWidth="1"/>
    <col min="2" max="2" width="6.00390625" style="8" customWidth="1"/>
    <col min="3" max="3" width="4.375" style="9" customWidth="1"/>
    <col min="4" max="4" width="5.25390625" style="9" customWidth="1"/>
    <col min="5" max="5" width="12.75390625" style="8" customWidth="1"/>
    <col min="6" max="6" width="6.25390625" style="8" customWidth="1"/>
    <col min="7" max="7" width="6.75390625" style="8" hidden="1" customWidth="1"/>
    <col min="8" max="8" width="8.125" style="8" customWidth="1"/>
    <col min="9" max="11" width="13.00390625" style="19" customWidth="1"/>
  </cols>
  <sheetData>
    <row r="1" spans="1:11" ht="15.75" customHeight="1">
      <c r="A1" s="62" t="s">
        <v>165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3" t="s">
        <v>159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 customHeight="1">
      <c r="A4" s="68" t="s">
        <v>1</v>
      </c>
      <c r="B4" s="65" t="s">
        <v>2</v>
      </c>
      <c r="C4" s="65"/>
      <c r="D4" s="65"/>
      <c r="E4" s="65"/>
      <c r="F4" s="65"/>
      <c r="G4" s="65"/>
      <c r="H4" s="65"/>
      <c r="I4" s="66" t="s">
        <v>162</v>
      </c>
      <c r="J4" s="66" t="s">
        <v>163</v>
      </c>
      <c r="K4" s="66" t="s">
        <v>164</v>
      </c>
    </row>
    <row r="5" spans="1:11" ht="22.5">
      <c r="A5" s="68"/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152</v>
      </c>
      <c r="H5" s="1" t="s">
        <v>8</v>
      </c>
      <c r="I5" s="67"/>
      <c r="J5" s="67"/>
      <c r="K5" s="67"/>
    </row>
    <row r="6" spans="1:11" ht="15.75">
      <c r="A6" s="20" t="s">
        <v>9</v>
      </c>
      <c r="B6" s="21" t="s">
        <v>10</v>
      </c>
      <c r="C6" s="21"/>
      <c r="D6" s="22"/>
      <c r="E6" s="22"/>
      <c r="F6" s="21"/>
      <c r="G6" s="21"/>
      <c r="H6" s="23"/>
      <c r="I6" s="24">
        <f>I7+I95</f>
        <v>11374.6</v>
      </c>
      <c r="J6" s="24">
        <f>J7+J95</f>
        <v>10358.6</v>
      </c>
      <c r="K6" s="24">
        <f>K7+K95</f>
        <v>10347.6</v>
      </c>
    </row>
    <row r="7" spans="1:11" ht="15">
      <c r="A7" s="25" t="s">
        <v>11</v>
      </c>
      <c r="B7" s="26" t="s">
        <v>10</v>
      </c>
      <c r="C7" s="26" t="s">
        <v>12</v>
      </c>
      <c r="D7" s="27" t="s">
        <v>13</v>
      </c>
      <c r="E7" s="28"/>
      <c r="F7" s="26"/>
      <c r="G7" s="26"/>
      <c r="H7" s="29"/>
      <c r="I7" s="30">
        <f>I8+I14+I20+I38</f>
        <v>11255.6</v>
      </c>
      <c r="J7" s="30">
        <f>J8+J14+J20+J38</f>
        <v>10272.6</v>
      </c>
      <c r="K7" s="30">
        <f>K8+K14+K20+K38</f>
        <v>10234.6</v>
      </c>
    </row>
    <row r="8" spans="1:11" ht="36">
      <c r="A8" s="31" t="s">
        <v>14</v>
      </c>
      <c r="B8" s="32">
        <v>950</v>
      </c>
      <c r="C8" s="33" t="s">
        <v>12</v>
      </c>
      <c r="D8" s="33" t="s">
        <v>13</v>
      </c>
      <c r="E8" s="33" t="s">
        <v>15</v>
      </c>
      <c r="F8" s="27"/>
      <c r="G8" s="27"/>
      <c r="H8" s="27"/>
      <c r="I8" s="30">
        <f aca="true" t="shared" si="0" ref="I8:K9">I9</f>
        <v>29</v>
      </c>
      <c r="J8" s="30">
        <f t="shared" si="0"/>
        <v>29</v>
      </c>
      <c r="K8" s="30">
        <f t="shared" si="0"/>
        <v>29</v>
      </c>
    </row>
    <row r="9" spans="1:11" ht="36">
      <c r="A9" s="34" t="s">
        <v>16</v>
      </c>
      <c r="B9" s="35">
        <v>950</v>
      </c>
      <c r="C9" s="35" t="s">
        <v>12</v>
      </c>
      <c r="D9" s="35" t="s">
        <v>13</v>
      </c>
      <c r="E9" s="35" t="s">
        <v>17</v>
      </c>
      <c r="F9" s="36">
        <v>612</v>
      </c>
      <c r="G9" s="36"/>
      <c r="H9" s="37"/>
      <c r="I9" s="38">
        <f t="shared" si="0"/>
        <v>29</v>
      </c>
      <c r="J9" s="38">
        <f t="shared" si="0"/>
        <v>29</v>
      </c>
      <c r="K9" s="38">
        <f t="shared" si="0"/>
        <v>29</v>
      </c>
    </row>
    <row r="10" spans="1:11" ht="24">
      <c r="A10" s="34" t="s">
        <v>18</v>
      </c>
      <c r="B10" s="35">
        <v>950</v>
      </c>
      <c r="C10" s="35" t="s">
        <v>12</v>
      </c>
      <c r="D10" s="35" t="s">
        <v>13</v>
      </c>
      <c r="E10" s="35" t="s">
        <v>19</v>
      </c>
      <c r="F10" s="36">
        <v>612</v>
      </c>
      <c r="G10" s="36"/>
      <c r="H10" s="37"/>
      <c r="I10" s="38">
        <f>SUM(I11:I13)</f>
        <v>29</v>
      </c>
      <c r="J10" s="38">
        <f>SUM(J11:J13)</f>
        <v>29</v>
      </c>
      <c r="K10" s="38">
        <f>SUM(K11:K13)</f>
        <v>29</v>
      </c>
    </row>
    <row r="11" spans="1:11" ht="13.5" customHeight="1">
      <c r="A11" s="2" t="s">
        <v>20</v>
      </c>
      <c r="B11" s="3" t="s">
        <v>10</v>
      </c>
      <c r="C11" s="3" t="s">
        <v>12</v>
      </c>
      <c r="D11" s="4" t="s">
        <v>13</v>
      </c>
      <c r="E11" s="3" t="s">
        <v>19</v>
      </c>
      <c r="F11" s="2"/>
      <c r="G11" s="2"/>
      <c r="H11" s="3" t="s">
        <v>21</v>
      </c>
      <c r="I11" s="39"/>
      <c r="J11" s="39">
        <f aca="true" t="shared" si="1" ref="J11:K13">I11</f>
        <v>0</v>
      </c>
      <c r="K11" s="39">
        <f t="shared" si="1"/>
        <v>0</v>
      </c>
    </row>
    <row r="12" spans="1:11" ht="13.5" customHeight="1">
      <c r="A12" s="2" t="s">
        <v>22</v>
      </c>
      <c r="B12" s="3" t="s">
        <v>10</v>
      </c>
      <c r="C12" s="3" t="s">
        <v>12</v>
      </c>
      <c r="D12" s="4" t="s">
        <v>13</v>
      </c>
      <c r="E12" s="3" t="s">
        <v>19</v>
      </c>
      <c r="F12" s="2"/>
      <c r="G12" s="2"/>
      <c r="H12" s="3" t="s">
        <v>23</v>
      </c>
      <c r="I12" s="39">
        <v>20</v>
      </c>
      <c r="J12" s="39">
        <f t="shared" si="1"/>
        <v>20</v>
      </c>
      <c r="K12" s="39">
        <f t="shared" si="1"/>
        <v>20</v>
      </c>
    </row>
    <row r="13" spans="1:11" ht="13.5" customHeight="1">
      <c r="A13" s="2" t="s">
        <v>24</v>
      </c>
      <c r="B13" s="3" t="s">
        <v>10</v>
      </c>
      <c r="C13" s="3" t="s">
        <v>12</v>
      </c>
      <c r="D13" s="4" t="s">
        <v>13</v>
      </c>
      <c r="E13" s="3" t="s">
        <v>19</v>
      </c>
      <c r="F13" s="2"/>
      <c r="G13" s="2"/>
      <c r="H13" s="3" t="s">
        <v>25</v>
      </c>
      <c r="I13" s="39">
        <v>9</v>
      </c>
      <c r="J13" s="39">
        <f t="shared" si="1"/>
        <v>9</v>
      </c>
      <c r="K13" s="39">
        <f t="shared" si="1"/>
        <v>9</v>
      </c>
    </row>
    <row r="14" spans="1:11" ht="24">
      <c r="A14" s="31" t="s">
        <v>153</v>
      </c>
      <c r="B14" s="32">
        <v>950</v>
      </c>
      <c r="C14" s="33" t="s">
        <v>12</v>
      </c>
      <c r="D14" s="33" t="s">
        <v>13</v>
      </c>
      <c r="E14" s="33" t="s">
        <v>26</v>
      </c>
      <c r="F14" s="27"/>
      <c r="G14" s="27"/>
      <c r="H14" s="27"/>
      <c r="I14" s="30">
        <f aca="true" t="shared" si="2" ref="I14:K16">I15</f>
        <v>400</v>
      </c>
      <c r="J14" s="30">
        <f t="shared" si="2"/>
        <v>0</v>
      </c>
      <c r="K14" s="30">
        <f t="shared" si="2"/>
        <v>0</v>
      </c>
    </row>
    <row r="15" spans="1:11" ht="24">
      <c r="A15" s="34" t="s">
        <v>154</v>
      </c>
      <c r="B15" s="35">
        <v>950</v>
      </c>
      <c r="C15" s="35" t="s">
        <v>12</v>
      </c>
      <c r="D15" s="35" t="s">
        <v>13</v>
      </c>
      <c r="E15" s="35" t="s">
        <v>27</v>
      </c>
      <c r="F15" s="36"/>
      <c r="G15" s="36"/>
      <c r="H15" s="37"/>
      <c r="I15" s="38">
        <f t="shared" si="2"/>
        <v>400</v>
      </c>
      <c r="J15" s="38">
        <f t="shared" si="2"/>
        <v>0</v>
      </c>
      <c r="K15" s="38">
        <f t="shared" si="2"/>
        <v>0</v>
      </c>
    </row>
    <row r="16" spans="1:11" ht="24">
      <c r="A16" s="34" t="s">
        <v>28</v>
      </c>
      <c r="B16" s="35">
        <v>950</v>
      </c>
      <c r="C16" s="35" t="s">
        <v>12</v>
      </c>
      <c r="D16" s="35" t="s">
        <v>13</v>
      </c>
      <c r="E16" s="35" t="s">
        <v>29</v>
      </c>
      <c r="F16" s="36">
        <v>611</v>
      </c>
      <c r="G16" s="36"/>
      <c r="H16" s="37"/>
      <c r="I16" s="38">
        <f t="shared" si="2"/>
        <v>400</v>
      </c>
      <c r="J16" s="38">
        <f t="shared" si="2"/>
        <v>0</v>
      </c>
      <c r="K16" s="38">
        <f t="shared" si="2"/>
        <v>0</v>
      </c>
    </row>
    <row r="17" spans="1:11" ht="24">
      <c r="A17" s="34" t="s">
        <v>30</v>
      </c>
      <c r="B17" s="35">
        <v>950</v>
      </c>
      <c r="C17" s="35" t="s">
        <v>12</v>
      </c>
      <c r="D17" s="35" t="s">
        <v>13</v>
      </c>
      <c r="E17" s="35" t="s">
        <v>31</v>
      </c>
      <c r="F17" s="36">
        <v>611</v>
      </c>
      <c r="G17" s="36">
        <v>241</v>
      </c>
      <c r="H17" s="37"/>
      <c r="I17" s="38">
        <f>SUM(I18:I19)</f>
        <v>400</v>
      </c>
      <c r="J17" s="38">
        <f>SUM(J18:J19)</f>
        <v>0</v>
      </c>
      <c r="K17" s="38">
        <f>SUM(K18:K19)</f>
        <v>0</v>
      </c>
    </row>
    <row r="18" spans="1:11" ht="12.75" customHeight="1">
      <c r="A18" s="2" t="s">
        <v>20</v>
      </c>
      <c r="B18" s="3" t="s">
        <v>10</v>
      </c>
      <c r="C18" s="3" t="s">
        <v>12</v>
      </c>
      <c r="D18" s="4" t="s">
        <v>13</v>
      </c>
      <c r="E18" s="40" t="s">
        <v>31</v>
      </c>
      <c r="F18" s="2"/>
      <c r="G18" s="2"/>
      <c r="H18" s="3" t="s">
        <v>21</v>
      </c>
      <c r="I18" s="39">
        <v>400</v>
      </c>
      <c r="J18" s="39"/>
      <c r="K18" s="39"/>
    </row>
    <row r="19" spans="1:11" ht="12.75" customHeight="1">
      <c r="A19" s="2" t="s">
        <v>32</v>
      </c>
      <c r="B19" s="3" t="s">
        <v>10</v>
      </c>
      <c r="C19" s="3" t="s">
        <v>12</v>
      </c>
      <c r="D19" s="4" t="s">
        <v>13</v>
      </c>
      <c r="E19" s="40" t="s">
        <v>31</v>
      </c>
      <c r="F19" s="2"/>
      <c r="G19" s="2"/>
      <c r="H19" s="3" t="s">
        <v>33</v>
      </c>
      <c r="I19" s="39"/>
      <c r="J19" s="39"/>
      <c r="K19" s="39"/>
    </row>
    <row r="20" spans="1:11" ht="24">
      <c r="A20" s="31" t="s">
        <v>155</v>
      </c>
      <c r="B20" s="32">
        <v>950</v>
      </c>
      <c r="C20" s="33" t="s">
        <v>12</v>
      </c>
      <c r="D20" s="33" t="s">
        <v>13</v>
      </c>
      <c r="E20" s="33" t="s">
        <v>34</v>
      </c>
      <c r="F20" s="27"/>
      <c r="G20" s="27"/>
      <c r="H20" s="27"/>
      <c r="I20" s="30">
        <f>I21+I34</f>
        <v>189</v>
      </c>
      <c r="J20" s="30">
        <f>J21+J34</f>
        <v>189</v>
      </c>
      <c r="K20" s="30">
        <f>K21+K34</f>
        <v>189</v>
      </c>
    </row>
    <row r="21" spans="1:11" ht="24">
      <c r="A21" s="34" t="s">
        <v>35</v>
      </c>
      <c r="B21" s="35" t="s">
        <v>10</v>
      </c>
      <c r="C21" s="35" t="s">
        <v>12</v>
      </c>
      <c r="D21" s="41" t="s">
        <v>13</v>
      </c>
      <c r="E21" s="35" t="s">
        <v>36</v>
      </c>
      <c r="F21" s="36"/>
      <c r="G21" s="36"/>
      <c r="H21" s="37"/>
      <c r="I21" s="38">
        <f>I22</f>
        <v>189</v>
      </c>
      <c r="J21" s="38">
        <f>J22</f>
        <v>189</v>
      </c>
      <c r="K21" s="38">
        <f>K22</f>
        <v>189</v>
      </c>
    </row>
    <row r="22" spans="1:11" ht="24">
      <c r="A22" s="34" t="s">
        <v>37</v>
      </c>
      <c r="B22" s="35" t="s">
        <v>10</v>
      </c>
      <c r="C22" s="35" t="s">
        <v>12</v>
      </c>
      <c r="D22" s="41" t="s">
        <v>13</v>
      </c>
      <c r="E22" s="35" t="s">
        <v>38</v>
      </c>
      <c r="F22" s="36">
        <v>612</v>
      </c>
      <c r="G22" s="36"/>
      <c r="H22" s="37"/>
      <c r="I22" s="38">
        <f>I23+I30+I32</f>
        <v>189</v>
      </c>
      <c r="J22" s="38">
        <f>J23+J30+J32</f>
        <v>189</v>
      </c>
      <c r="K22" s="38">
        <f>K23+K30+K32</f>
        <v>189</v>
      </c>
    </row>
    <row r="23" spans="1:11" ht="12.75">
      <c r="A23" s="34" t="s">
        <v>39</v>
      </c>
      <c r="B23" s="35" t="s">
        <v>10</v>
      </c>
      <c r="C23" s="35" t="s">
        <v>12</v>
      </c>
      <c r="D23" s="41" t="s">
        <v>13</v>
      </c>
      <c r="E23" s="35" t="s">
        <v>40</v>
      </c>
      <c r="F23" s="36">
        <v>612</v>
      </c>
      <c r="G23" s="36">
        <v>241</v>
      </c>
      <c r="H23" s="37"/>
      <c r="I23" s="38">
        <f>SUM(I24:I29)</f>
        <v>89</v>
      </c>
      <c r="J23" s="38">
        <f>SUM(J24:J29)</f>
        <v>89</v>
      </c>
      <c r="K23" s="38">
        <f>SUM(K24:K29)</f>
        <v>89</v>
      </c>
    </row>
    <row r="24" spans="1:11" ht="15.75" customHeight="1">
      <c r="A24" s="2" t="s">
        <v>41</v>
      </c>
      <c r="B24" s="3" t="s">
        <v>10</v>
      </c>
      <c r="C24" s="3" t="s">
        <v>12</v>
      </c>
      <c r="D24" s="4" t="s">
        <v>13</v>
      </c>
      <c r="E24" s="3" t="s">
        <v>40</v>
      </c>
      <c r="F24" s="2"/>
      <c r="G24" s="2"/>
      <c r="H24" s="3" t="s">
        <v>42</v>
      </c>
      <c r="I24" s="39">
        <v>1</v>
      </c>
      <c r="J24" s="39">
        <v>1</v>
      </c>
      <c r="K24" s="39">
        <v>1</v>
      </c>
    </row>
    <row r="25" spans="1:11" ht="15.75" customHeight="1">
      <c r="A25" s="2" t="s">
        <v>61</v>
      </c>
      <c r="B25" s="3" t="s">
        <v>10</v>
      </c>
      <c r="C25" s="3" t="s">
        <v>12</v>
      </c>
      <c r="D25" s="4" t="s">
        <v>13</v>
      </c>
      <c r="E25" s="3" t="s">
        <v>40</v>
      </c>
      <c r="F25" s="2"/>
      <c r="G25" s="2"/>
      <c r="H25" s="3" t="s">
        <v>62</v>
      </c>
      <c r="I25" s="39">
        <v>36</v>
      </c>
      <c r="J25" s="39">
        <v>36</v>
      </c>
      <c r="K25" s="39">
        <v>36</v>
      </c>
    </row>
    <row r="26" spans="1:11" ht="15.75" customHeight="1">
      <c r="A26" s="56" t="s">
        <v>20</v>
      </c>
      <c r="B26" s="57" t="s">
        <v>10</v>
      </c>
      <c r="C26" s="57" t="s">
        <v>12</v>
      </c>
      <c r="D26" s="58" t="s">
        <v>13</v>
      </c>
      <c r="E26" s="57" t="s">
        <v>40</v>
      </c>
      <c r="F26" s="56"/>
      <c r="G26" s="56"/>
      <c r="H26" s="57" t="s">
        <v>21</v>
      </c>
      <c r="I26" s="59"/>
      <c r="J26" s="59"/>
      <c r="K26" s="59"/>
    </row>
    <row r="27" spans="1:11" ht="15.75" customHeight="1">
      <c r="A27" s="2" t="s">
        <v>22</v>
      </c>
      <c r="B27" s="3" t="s">
        <v>10</v>
      </c>
      <c r="C27" s="3" t="s">
        <v>12</v>
      </c>
      <c r="D27" s="4" t="s">
        <v>13</v>
      </c>
      <c r="E27" s="3" t="s">
        <v>40</v>
      </c>
      <c r="F27" s="2"/>
      <c r="G27" s="2"/>
      <c r="H27" s="3" t="s">
        <v>23</v>
      </c>
      <c r="I27" s="39">
        <v>52</v>
      </c>
      <c r="J27" s="39">
        <v>52</v>
      </c>
      <c r="K27" s="39">
        <v>52</v>
      </c>
    </row>
    <row r="28" spans="1:11" ht="15.75" customHeight="1">
      <c r="A28" s="2" t="s">
        <v>24</v>
      </c>
      <c r="B28" s="3" t="s">
        <v>10</v>
      </c>
      <c r="C28" s="3" t="s">
        <v>12</v>
      </c>
      <c r="D28" s="4" t="s">
        <v>13</v>
      </c>
      <c r="E28" s="3" t="s">
        <v>40</v>
      </c>
      <c r="F28" s="2"/>
      <c r="G28" s="2"/>
      <c r="H28" s="3" t="s">
        <v>25</v>
      </c>
      <c r="I28" s="39"/>
      <c r="J28" s="39"/>
      <c r="K28" s="39"/>
    </row>
    <row r="29" spans="1:11" ht="24">
      <c r="A29" s="2" t="s">
        <v>43</v>
      </c>
      <c r="B29" s="3" t="s">
        <v>10</v>
      </c>
      <c r="C29" s="3" t="s">
        <v>12</v>
      </c>
      <c r="D29" s="4" t="s">
        <v>13</v>
      </c>
      <c r="E29" s="3" t="s">
        <v>40</v>
      </c>
      <c r="F29" s="2"/>
      <c r="G29" s="2"/>
      <c r="H29" s="3" t="s">
        <v>44</v>
      </c>
      <c r="I29" s="39"/>
      <c r="J29" s="39"/>
      <c r="K29" s="39"/>
    </row>
    <row r="30" spans="1:11" ht="14.25" customHeight="1">
      <c r="A30" s="34" t="s">
        <v>45</v>
      </c>
      <c r="B30" s="35">
        <v>950</v>
      </c>
      <c r="C30" s="35" t="s">
        <v>12</v>
      </c>
      <c r="D30" s="41" t="s">
        <v>13</v>
      </c>
      <c r="E30" s="35" t="s">
        <v>46</v>
      </c>
      <c r="F30" s="36">
        <v>612</v>
      </c>
      <c r="G30" s="36">
        <v>241</v>
      </c>
      <c r="H30" s="37"/>
      <c r="I30" s="38">
        <f>I31</f>
        <v>100</v>
      </c>
      <c r="J30" s="38">
        <f>J31</f>
        <v>100</v>
      </c>
      <c r="K30" s="38">
        <f>K31</f>
        <v>100</v>
      </c>
    </row>
    <row r="31" spans="1:11" ht="24">
      <c r="A31" s="2" t="s">
        <v>24</v>
      </c>
      <c r="B31" s="3" t="s">
        <v>10</v>
      </c>
      <c r="C31" s="3" t="s">
        <v>12</v>
      </c>
      <c r="D31" s="4" t="s">
        <v>13</v>
      </c>
      <c r="E31" s="3" t="s">
        <v>46</v>
      </c>
      <c r="F31" s="2"/>
      <c r="G31" s="2"/>
      <c r="H31" s="3" t="s">
        <v>25</v>
      </c>
      <c r="I31" s="39">
        <v>100</v>
      </c>
      <c r="J31" s="39">
        <v>100</v>
      </c>
      <c r="K31" s="39">
        <v>100</v>
      </c>
    </row>
    <row r="32" spans="1:11" ht="14.25" customHeight="1">
      <c r="A32" s="34" t="s">
        <v>166</v>
      </c>
      <c r="B32" s="3" t="s">
        <v>10</v>
      </c>
      <c r="C32" s="3" t="s">
        <v>12</v>
      </c>
      <c r="D32" s="4" t="s">
        <v>13</v>
      </c>
      <c r="E32" s="3" t="s">
        <v>156</v>
      </c>
      <c r="F32" s="36">
        <v>612</v>
      </c>
      <c r="G32" s="36"/>
      <c r="H32" s="37"/>
      <c r="I32" s="38">
        <f>I33</f>
        <v>0</v>
      </c>
      <c r="J32" s="38">
        <f>J33</f>
        <v>0</v>
      </c>
      <c r="K32" s="38">
        <f>K33</f>
        <v>0</v>
      </c>
    </row>
    <row r="33" spans="1:11" ht="18.75" customHeight="1">
      <c r="A33" s="2" t="s">
        <v>89</v>
      </c>
      <c r="B33" s="3" t="s">
        <v>10</v>
      </c>
      <c r="C33" s="3" t="s">
        <v>12</v>
      </c>
      <c r="D33" s="4" t="s">
        <v>13</v>
      </c>
      <c r="E33" s="3" t="s">
        <v>156</v>
      </c>
      <c r="F33" s="2"/>
      <c r="G33" s="2"/>
      <c r="H33" s="3" t="s">
        <v>90</v>
      </c>
      <c r="I33" s="39"/>
      <c r="J33" s="39">
        <f>I33</f>
        <v>0</v>
      </c>
      <c r="K33" s="39">
        <f>J33</f>
        <v>0</v>
      </c>
    </row>
    <row r="34" spans="1:11" ht="36">
      <c r="A34" s="34" t="s">
        <v>47</v>
      </c>
      <c r="B34" s="35">
        <v>950</v>
      </c>
      <c r="C34" s="35" t="s">
        <v>12</v>
      </c>
      <c r="D34" s="41" t="s">
        <v>13</v>
      </c>
      <c r="E34" s="35" t="s">
        <v>48</v>
      </c>
      <c r="F34" s="36"/>
      <c r="G34" s="36"/>
      <c r="H34" s="37"/>
      <c r="I34" s="38">
        <f aca="true" t="shared" si="3" ref="I34:K36">I35</f>
        <v>0</v>
      </c>
      <c r="J34" s="38">
        <f t="shared" si="3"/>
        <v>0</v>
      </c>
      <c r="K34" s="38">
        <f t="shared" si="3"/>
        <v>0</v>
      </c>
    </row>
    <row r="35" spans="1:11" ht="12.75">
      <c r="A35" s="34" t="s">
        <v>49</v>
      </c>
      <c r="B35" s="35" t="s">
        <v>10</v>
      </c>
      <c r="C35" s="35" t="s">
        <v>12</v>
      </c>
      <c r="D35" s="41" t="s">
        <v>13</v>
      </c>
      <c r="E35" s="35" t="s">
        <v>50</v>
      </c>
      <c r="F35" s="36">
        <v>612</v>
      </c>
      <c r="G35" s="36"/>
      <c r="H35" s="37"/>
      <c r="I35" s="38">
        <f t="shared" si="3"/>
        <v>0</v>
      </c>
      <c r="J35" s="38">
        <f t="shared" si="3"/>
        <v>0</v>
      </c>
      <c r="K35" s="38">
        <f t="shared" si="3"/>
        <v>0</v>
      </c>
    </row>
    <row r="36" spans="1:11" ht="13.5" customHeight="1">
      <c r="A36" s="34" t="s">
        <v>51</v>
      </c>
      <c r="B36" s="35" t="s">
        <v>10</v>
      </c>
      <c r="C36" s="35" t="s">
        <v>12</v>
      </c>
      <c r="D36" s="41" t="s">
        <v>13</v>
      </c>
      <c r="E36" s="35" t="s">
        <v>52</v>
      </c>
      <c r="F36" s="36">
        <v>612</v>
      </c>
      <c r="G36" s="36">
        <v>241</v>
      </c>
      <c r="H36" s="37"/>
      <c r="I36" s="38">
        <f t="shared" si="3"/>
        <v>0</v>
      </c>
      <c r="J36" s="38">
        <f t="shared" si="3"/>
        <v>0</v>
      </c>
      <c r="K36" s="38">
        <f t="shared" si="3"/>
        <v>0</v>
      </c>
    </row>
    <row r="37" spans="1:11" ht="24">
      <c r="A37" s="2" t="s">
        <v>20</v>
      </c>
      <c r="B37" s="5" t="s">
        <v>10</v>
      </c>
      <c r="C37" s="5" t="s">
        <v>12</v>
      </c>
      <c r="D37" s="6" t="s">
        <v>13</v>
      </c>
      <c r="E37" s="5" t="s">
        <v>52</v>
      </c>
      <c r="F37" s="7"/>
      <c r="G37" s="7"/>
      <c r="H37" s="3" t="s">
        <v>21</v>
      </c>
      <c r="I37" s="39"/>
      <c r="J37" s="39"/>
      <c r="K37" s="39"/>
    </row>
    <row r="38" spans="1:11" ht="24">
      <c r="A38" s="31" t="s">
        <v>157</v>
      </c>
      <c r="B38" s="32" t="s">
        <v>10</v>
      </c>
      <c r="C38" s="33" t="s">
        <v>12</v>
      </c>
      <c r="D38" s="33" t="s">
        <v>13</v>
      </c>
      <c r="E38" s="33" t="s">
        <v>53</v>
      </c>
      <c r="F38" s="27"/>
      <c r="G38" s="27"/>
      <c r="H38" s="27"/>
      <c r="I38" s="30">
        <f>I39+I91</f>
        <v>10637.6</v>
      </c>
      <c r="J38" s="30">
        <f>J39+J91</f>
        <v>10054.6</v>
      </c>
      <c r="K38" s="30">
        <f>K39+K91</f>
        <v>10016.6</v>
      </c>
    </row>
    <row r="39" spans="1:11" ht="24">
      <c r="A39" s="34" t="s">
        <v>54</v>
      </c>
      <c r="B39" s="35" t="s">
        <v>10</v>
      </c>
      <c r="C39" s="35" t="s">
        <v>12</v>
      </c>
      <c r="D39" s="41" t="s">
        <v>13</v>
      </c>
      <c r="E39" s="35" t="s">
        <v>55</v>
      </c>
      <c r="F39" s="36"/>
      <c r="G39" s="36"/>
      <c r="H39" s="37"/>
      <c r="I39" s="38">
        <f>I40+I85</f>
        <v>10637.6</v>
      </c>
      <c r="J39" s="38">
        <f>J40+J85</f>
        <v>10054.6</v>
      </c>
      <c r="K39" s="38">
        <f>K40+K85</f>
        <v>10016.6</v>
      </c>
    </row>
    <row r="40" spans="1:11" ht="48">
      <c r="A40" s="34" t="s">
        <v>56</v>
      </c>
      <c r="B40" s="35" t="s">
        <v>10</v>
      </c>
      <c r="C40" s="35" t="s">
        <v>12</v>
      </c>
      <c r="D40" s="41" t="s">
        <v>13</v>
      </c>
      <c r="E40" s="35" t="s">
        <v>55</v>
      </c>
      <c r="F40" s="36">
        <v>611</v>
      </c>
      <c r="G40" s="36"/>
      <c r="H40" s="37"/>
      <c r="I40" s="38">
        <f>I41</f>
        <v>3607.6</v>
      </c>
      <c r="J40" s="38">
        <f>J41</f>
        <v>3817.6</v>
      </c>
      <c r="K40" s="38">
        <f>K41</f>
        <v>3521.6</v>
      </c>
    </row>
    <row r="41" spans="1:11" ht="24">
      <c r="A41" s="34" t="s">
        <v>57</v>
      </c>
      <c r="B41" s="35" t="s">
        <v>10</v>
      </c>
      <c r="C41" s="35" t="s">
        <v>12</v>
      </c>
      <c r="D41" s="41" t="s">
        <v>13</v>
      </c>
      <c r="E41" s="35" t="s">
        <v>58</v>
      </c>
      <c r="F41" s="36">
        <v>611</v>
      </c>
      <c r="G41" s="36">
        <v>241</v>
      </c>
      <c r="H41" s="37"/>
      <c r="I41" s="38">
        <f>I42+I45+I48+I54+I58+I69+I72+I75+I82</f>
        <v>3607.6</v>
      </c>
      <c r="J41" s="38">
        <f>J42+J45+J48+J54+J58+J69+J72+J75+J82</f>
        <v>3817.6</v>
      </c>
      <c r="K41" s="38">
        <f>K42+K45+K48+K54+K58+K69+K72+K75+K82</f>
        <v>3521.6</v>
      </c>
    </row>
    <row r="42" spans="1:11" ht="13.5" customHeight="1">
      <c r="A42" s="42" t="s">
        <v>59</v>
      </c>
      <c r="B42" s="43" t="s">
        <v>10</v>
      </c>
      <c r="C42" s="43" t="s">
        <v>12</v>
      </c>
      <c r="D42" s="44" t="s">
        <v>13</v>
      </c>
      <c r="E42" s="43" t="s">
        <v>58</v>
      </c>
      <c r="F42" s="45">
        <v>611</v>
      </c>
      <c r="G42" s="45" t="s">
        <v>158</v>
      </c>
      <c r="H42" s="46" t="s">
        <v>60</v>
      </c>
      <c r="I42" s="47">
        <f>SUM(I43:I44)</f>
        <v>7</v>
      </c>
      <c r="J42" s="47">
        <f>SUM(J43:J44)</f>
        <v>7</v>
      </c>
      <c r="K42" s="47">
        <f>SUM(K43:K44)</f>
        <v>7</v>
      </c>
    </row>
    <row r="43" spans="1:11" ht="13.5" customHeight="1">
      <c r="A43" s="2" t="s">
        <v>41</v>
      </c>
      <c r="B43" s="3" t="s">
        <v>10</v>
      </c>
      <c r="C43" s="3" t="s">
        <v>12</v>
      </c>
      <c r="D43" s="4" t="s">
        <v>13</v>
      </c>
      <c r="E43" s="3" t="s">
        <v>58</v>
      </c>
      <c r="F43" s="2"/>
      <c r="G43" s="2"/>
      <c r="H43" s="3" t="s">
        <v>42</v>
      </c>
      <c r="I43" s="39">
        <v>7</v>
      </c>
      <c r="J43" s="39">
        <f>I43</f>
        <v>7</v>
      </c>
      <c r="K43" s="39">
        <f>J43</f>
        <v>7</v>
      </c>
    </row>
    <row r="44" spans="1:11" ht="24">
      <c r="A44" s="2" t="s">
        <v>61</v>
      </c>
      <c r="B44" s="3" t="s">
        <v>10</v>
      </c>
      <c r="C44" s="3" t="s">
        <v>12</v>
      </c>
      <c r="D44" s="4" t="s">
        <v>13</v>
      </c>
      <c r="E44" s="3" t="s">
        <v>58</v>
      </c>
      <c r="F44" s="2"/>
      <c r="G44" s="2"/>
      <c r="H44" s="3" t="s">
        <v>62</v>
      </c>
      <c r="I44" s="39"/>
      <c r="J44" s="39">
        <f>I44</f>
        <v>0</v>
      </c>
      <c r="K44" s="39">
        <f>J44</f>
        <v>0</v>
      </c>
    </row>
    <row r="45" spans="1:11" ht="13.5" customHeight="1">
      <c r="A45" s="42" t="s">
        <v>63</v>
      </c>
      <c r="B45" s="43" t="s">
        <v>10</v>
      </c>
      <c r="C45" s="43" t="s">
        <v>12</v>
      </c>
      <c r="D45" s="44" t="s">
        <v>13</v>
      </c>
      <c r="E45" s="43" t="s">
        <v>58</v>
      </c>
      <c r="F45" s="45">
        <v>611</v>
      </c>
      <c r="G45" s="45" t="s">
        <v>158</v>
      </c>
      <c r="H45" s="46" t="s">
        <v>64</v>
      </c>
      <c r="I45" s="47">
        <f>SUM(I46:I47)</f>
        <v>20</v>
      </c>
      <c r="J45" s="47">
        <f>SUM(J46:J47)</f>
        <v>20</v>
      </c>
      <c r="K45" s="47">
        <f>SUM(K46:K47)</f>
        <v>20</v>
      </c>
    </row>
    <row r="46" spans="1:11" ht="13.5" customHeight="1">
      <c r="A46" s="2" t="s">
        <v>65</v>
      </c>
      <c r="B46" s="3" t="s">
        <v>10</v>
      </c>
      <c r="C46" s="3" t="s">
        <v>12</v>
      </c>
      <c r="D46" s="4" t="s">
        <v>13</v>
      </c>
      <c r="E46" s="3" t="s">
        <v>58</v>
      </c>
      <c r="F46" s="2"/>
      <c r="G46" s="2"/>
      <c r="H46" s="3" t="s">
        <v>66</v>
      </c>
      <c r="I46" s="39">
        <v>15</v>
      </c>
      <c r="J46" s="39">
        <f>I46</f>
        <v>15</v>
      </c>
      <c r="K46" s="39">
        <f>J46</f>
        <v>15</v>
      </c>
    </row>
    <row r="47" spans="1:11" ht="14.25" customHeight="1">
      <c r="A47" s="2" t="s">
        <v>67</v>
      </c>
      <c r="B47" s="3" t="s">
        <v>10</v>
      </c>
      <c r="C47" s="3" t="s">
        <v>12</v>
      </c>
      <c r="D47" s="4" t="s">
        <v>13</v>
      </c>
      <c r="E47" s="3" t="s">
        <v>58</v>
      </c>
      <c r="F47" s="2"/>
      <c r="G47" s="2"/>
      <c r="H47" s="3" t="s">
        <v>68</v>
      </c>
      <c r="I47" s="39">
        <v>5</v>
      </c>
      <c r="J47" s="39">
        <f>I47</f>
        <v>5</v>
      </c>
      <c r="K47" s="39">
        <f>J47</f>
        <v>5</v>
      </c>
    </row>
    <row r="48" spans="1:11" ht="12" customHeight="1">
      <c r="A48" s="42" t="s">
        <v>69</v>
      </c>
      <c r="B48" s="43" t="s">
        <v>10</v>
      </c>
      <c r="C48" s="43" t="s">
        <v>12</v>
      </c>
      <c r="D48" s="44" t="s">
        <v>13</v>
      </c>
      <c r="E48" s="43" t="s">
        <v>58</v>
      </c>
      <c r="F48" s="45">
        <v>611</v>
      </c>
      <c r="G48" s="45" t="s">
        <v>158</v>
      </c>
      <c r="H48" s="46" t="s">
        <v>70</v>
      </c>
      <c r="I48" s="47">
        <f>SUM(I49:I53)</f>
        <v>629</v>
      </c>
      <c r="J48" s="47">
        <f>SUM(J49:J53)</f>
        <v>566</v>
      </c>
      <c r="K48" s="47">
        <f>SUM(K49:K53)</f>
        <v>363</v>
      </c>
    </row>
    <row r="49" spans="1:11" ht="12" customHeight="1">
      <c r="A49" s="2" t="s">
        <v>71</v>
      </c>
      <c r="B49" s="3" t="s">
        <v>10</v>
      </c>
      <c r="C49" s="3" t="s">
        <v>12</v>
      </c>
      <c r="D49" s="4" t="s">
        <v>13</v>
      </c>
      <c r="E49" s="3" t="s">
        <v>58</v>
      </c>
      <c r="F49" s="2"/>
      <c r="G49" s="2"/>
      <c r="H49" s="3" t="s">
        <v>72</v>
      </c>
      <c r="I49" s="39">
        <v>246</v>
      </c>
      <c r="J49" s="39">
        <v>221</v>
      </c>
      <c r="K49" s="39">
        <v>142</v>
      </c>
    </row>
    <row r="50" spans="1:11" ht="12" customHeight="1">
      <c r="A50" s="2" t="s">
        <v>73</v>
      </c>
      <c r="B50" s="3" t="s">
        <v>10</v>
      </c>
      <c r="C50" s="3" t="s">
        <v>12</v>
      </c>
      <c r="D50" s="4" t="s">
        <v>13</v>
      </c>
      <c r="E50" s="3" t="s">
        <v>58</v>
      </c>
      <c r="F50" s="2"/>
      <c r="G50" s="2"/>
      <c r="H50" s="3" t="s">
        <v>74</v>
      </c>
      <c r="I50" s="39">
        <v>270</v>
      </c>
      <c r="J50" s="39">
        <v>243</v>
      </c>
      <c r="K50" s="39">
        <v>156</v>
      </c>
    </row>
    <row r="51" spans="1:11" ht="12" customHeight="1">
      <c r="A51" s="2" t="s">
        <v>75</v>
      </c>
      <c r="B51" s="3" t="s">
        <v>10</v>
      </c>
      <c r="C51" s="3" t="s">
        <v>12</v>
      </c>
      <c r="D51" s="4" t="s">
        <v>13</v>
      </c>
      <c r="E51" s="3" t="s">
        <v>58</v>
      </c>
      <c r="F51" s="2"/>
      <c r="G51" s="2"/>
      <c r="H51" s="3" t="s">
        <v>76</v>
      </c>
      <c r="I51" s="39">
        <v>113</v>
      </c>
      <c r="J51" s="39">
        <v>102</v>
      </c>
      <c r="K51" s="39">
        <v>65</v>
      </c>
    </row>
    <row r="52" spans="1:11" ht="12" customHeight="1">
      <c r="A52" s="2" t="s">
        <v>77</v>
      </c>
      <c r="B52" s="3" t="s">
        <v>10</v>
      </c>
      <c r="C52" s="3" t="s">
        <v>12</v>
      </c>
      <c r="D52" s="4" t="s">
        <v>13</v>
      </c>
      <c r="E52" s="3" t="s">
        <v>58</v>
      </c>
      <c r="F52" s="2"/>
      <c r="G52" s="2"/>
      <c r="H52" s="3" t="s">
        <v>78</v>
      </c>
      <c r="I52" s="39"/>
      <c r="J52" s="39">
        <f>I52*89.96%</f>
        <v>0</v>
      </c>
      <c r="K52" s="39">
        <f>I52*57.92%</f>
        <v>0</v>
      </c>
    </row>
    <row r="53" spans="1:11" ht="24">
      <c r="A53" s="2" t="s">
        <v>79</v>
      </c>
      <c r="B53" s="3" t="s">
        <v>10</v>
      </c>
      <c r="C53" s="3" t="s">
        <v>12</v>
      </c>
      <c r="D53" s="4" t="s">
        <v>13</v>
      </c>
      <c r="E53" s="3" t="s">
        <v>58</v>
      </c>
      <c r="F53" s="2"/>
      <c r="G53" s="2"/>
      <c r="H53" s="3" t="s">
        <v>80</v>
      </c>
      <c r="I53" s="39"/>
      <c r="J53" s="39">
        <f>I53*89.99%</f>
        <v>0</v>
      </c>
      <c r="K53" s="39">
        <f>I53*57.77%</f>
        <v>0</v>
      </c>
    </row>
    <row r="54" spans="1:11" ht="12" customHeight="1">
      <c r="A54" s="42" t="s">
        <v>81</v>
      </c>
      <c r="B54" s="43" t="s">
        <v>10</v>
      </c>
      <c r="C54" s="43" t="s">
        <v>12</v>
      </c>
      <c r="D54" s="44" t="s">
        <v>13</v>
      </c>
      <c r="E54" s="43" t="s">
        <v>58</v>
      </c>
      <c r="F54" s="45">
        <v>611</v>
      </c>
      <c r="G54" s="45" t="s">
        <v>158</v>
      </c>
      <c r="H54" s="46" t="s">
        <v>82</v>
      </c>
      <c r="I54" s="47">
        <f>SUM(I55:I57)</f>
        <v>589</v>
      </c>
      <c r="J54" s="47">
        <f>SUM(J55:J57)</f>
        <v>527</v>
      </c>
      <c r="K54" s="47">
        <f>SUM(K55:K57)</f>
        <v>369</v>
      </c>
    </row>
    <row r="55" spans="1:11" ht="24">
      <c r="A55" s="2" t="s">
        <v>20</v>
      </c>
      <c r="B55" s="3" t="s">
        <v>10</v>
      </c>
      <c r="C55" s="3" t="s">
        <v>12</v>
      </c>
      <c r="D55" s="4" t="s">
        <v>13</v>
      </c>
      <c r="E55" s="3" t="s">
        <v>58</v>
      </c>
      <c r="F55" s="2"/>
      <c r="G55" s="2"/>
      <c r="H55" s="3" t="s">
        <v>21</v>
      </c>
      <c r="I55" s="39">
        <v>270</v>
      </c>
      <c r="J55" s="39">
        <v>208</v>
      </c>
      <c r="K55" s="39">
        <v>50</v>
      </c>
    </row>
    <row r="56" spans="1:11" ht="12" customHeight="1">
      <c r="A56" s="2" t="s">
        <v>83</v>
      </c>
      <c r="B56" s="3" t="s">
        <v>10</v>
      </c>
      <c r="C56" s="3" t="s">
        <v>12</v>
      </c>
      <c r="D56" s="4" t="s">
        <v>13</v>
      </c>
      <c r="E56" s="3" t="s">
        <v>58</v>
      </c>
      <c r="F56" s="2"/>
      <c r="G56" s="2"/>
      <c r="H56" s="3" t="s">
        <v>84</v>
      </c>
      <c r="I56" s="39">
        <v>35</v>
      </c>
      <c r="J56" s="39">
        <f>I56</f>
        <v>35</v>
      </c>
      <c r="K56" s="39">
        <f>J56</f>
        <v>35</v>
      </c>
    </row>
    <row r="57" spans="1:11" ht="24">
      <c r="A57" s="2" t="s">
        <v>22</v>
      </c>
      <c r="B57" s="3" t="s">
        <v>10</v>
      </c>
      <c r="C57" s="3" t="s">
        <v>12</v>
      </c>
      <c r="D57" s="4" t="s">
        <v>13</v>
      </c>
      <c r="E57" s="3" t="s">
        <v>58</v>
      </c>
      <c r="F57" s="2"/>
      <c r="G57" s="2"/>
      <c r="H57" s="3" t="s">
        <v>23</v>
      </c>
      <c r="I57" s="39">
        <v>284</v>
      </c>
      <c r="J57" s="39">
        <f>I57</f>
        <v>284</v>
      </c>
      <c r="K57" s="39">
        <f>J57</f>
        <v>284</v>
      </c>
    </row>
    <row r="58" spans="1:11" ht="12.75" customHeight="1">
      <c r="A58" s="42" t="s">
        <v>85</v>
      </c>
      <c r="B58" s="43" t="s">
        <v>10</v>
      </c>
      <c r="C58" s="43" t="s">
        <v>12</v>
      </c>
      <c r="D58" s="44" t="s">
        <v>13</v>
      </c>
      <c r="E58" s="43" t="s">
        <v>58</v>
      </c>
      <c r="F58" s="45">
        <v>611</v>
      </c>
      <c r="G58" s="45" t="s">
        <v>158</v>
      </c>
      <c r="H58" s="46" t="s">
        <v>86</v>
      </c>
      <c r="I58" s="47">
        <f>SUM(I59:I68)</f>
        <v>126</v>
      </c>
      <c r="J58" s="47">
        <f>SUM(J59:J68)</f>
        <v>126</v>
      </c>
      <c r="K58" s="47">
        <f>SUM(K59:K68)</f>
        <v>126</v>
      </c>
    </row>
    <row r="59" spans="1:11" ht="12.75" customHeight="1">
      <c r="A59" s="2" t="s">
        <v>24</v>
      </c>
      <c r="B59" s="3" t="s">
        <v>10</v>
      </c>
      <c r="C59" s="3" t="s">
        <v>12</v>
      </c>
      <c r="D59" s="4" t="s">
        <v>13</v>
      </c>
      <c r="E59" s="3" t="s">
        <v>58</v>
      </c>
      <c r="F59" s="2"/>
      <c r="G59" s="2"/>
      <c r="H59" s="3" t="s">
        <v>25</v>
      </c>
      <c r="I59" s="39">
        <v>80</v>
      </c>
      <c r="J59" s="39">
        <f>I59</f>
        <v>80</v>
      </c>
      <c r="K59" s="39">
        <f>J59</f>
        <v>80</v>
      </c>
    </row>
    <row r="60" spans="1:11" ht="12.75" customHeight="1">
      <c r="A60" s="2" t="s">
        <v>87</v>
      </c>
      <c r="B60" s="3" t="s">
        <v>10</v>
      </c>
      <c r="C60" s="3" t="s">
        <v>12</v>
      </c>
      <c r="D60" s="4" t="s">
        <v>13</v>
      </c>
      <c r="E60" s="3" t="s">
        <v>58</v>
      </c>
      <c r="F60" s="2"/>
      <c r="G60" s="2"/>
      <c r="H60" s="3" t="s">
        <v>88</v>
      </c>
      <c r="I60" s="39">
        <v>20</v>
      </c>
      <c r="J60" s="39">
        <f aca="true" t="shared" si="4" ref="J60:K68">I60</f>
        <v>20</v>
      </c>
      <c r="K60" s="39">
        <f t="shared" si="4"/>
        <v>20</v>
      </c>
    </row>
    <row r="61" spans="1:11" ht="12.75" customHeight="1">
      <c r="A61" s="2" t="s">
        <v>89</v>
      </c>
      <c r="B61" s="3" t="s">
        <v>10</v>
      </c>
      <c r="C61" s="3" t="s">
        <v>12</v>
      </c>
      <c r="D61" s="4" t="s">
        <v>13</v>
      </c>
      <c r="E61" s="3" t="s">
        <v>58</v>
      </c>
      <c r="F61" s="2"/>
      <c r="G61" s="2"/>
      <c r="H61" s="3" t="s">
        <v>90</v>
      </c>
      <c r="I61" s="39"/>
      <c r="J61" s="39">
        <f t="shared" si="4"/>
        <v>0</v>
      </c>
      <c r="K61" s="39">
        <f t="shared" si="4"/>
        <v>0</v>
      </c>
    </row>
    <row r="62" spans="1:11" ht="24">
      <c r="A62" s="2" t="s">
        <v>91</v>
      </c>
      <c r="B62" s="3" t="s">
        <v>10</v>
      </c>
      <c r="C62" s="3" t="s">
        <v>12</v>
      </c>
      <c r="D62" s="4" t="s">
        <v>13</v>
      </c>
      <c r="E62" s="3" t="s">
        <v>58</v>
      </c>
      <c r="F62" s="2"/>
      <c r="G62" s="2"/>
      <c r="H62" s="3" t="s">
        <v>92</v>
      </c>
      <c r="I62" s="39"/>
      <c r="J62" s="39">
        <f t="shared" si="4"/>
        <v>0</v>
      </c>
      <c r="K62" s="39">
        <f t="shared" si="4"/>
        <v>0</v>
      </c>
    </row>
    <row r="63" spans="1:11" ht="12.75" customHeight="1">
      <c r="A63" s="2" t="s">
        <v>93</v>
      </c>
      <c r="B63" s="3" t="s">
        <v>10</v>
      </c>
      <c r="C63" s="3" t="s">
        <v>12</v>
      </c>
      <c r="D63" s="4" t="s">
        <v>13</v>
      </c>
      <c r="E63" s="3" t="s">
        <v>58</v>
      </c>
      <c r="F63" s="2"/>
      <c r="G63" s="2"/>
      <c r="H63" s="3" t="s">
        <v>94</v>
      </c>
      <c r="I63" s="39"/>
      <c r="J63" s="39">
        <f t="shared" si="4"/>
        <v>0</v>
      </c>
      <c r="K63" s="39">
        <f t="shared" si="4"/>
        <v>0</v>
      </c>
    </row>
    <row r="64" spans="1:11" ht="12.75" customHeight="1">
      <c r="A64" s="2" t="s">
        <v>95</v>
      </c>
      <c r="B64" s="3" t="s">
        <v>10</v>
      </c>
      <c r="C64" s="3" t="s">
        <v>12</v>
      </c>
      <c r="D64" s="4" t="s">
        <v>13</v>
      </c>
      <c r="E64" s="3" t="s">
        <v>58</v>
      </c>
      <c r="F64" s="2"/>
      <c r="G64" s="2"/>
      <c r="H64" s="3" t="s">
        <v>96</v>
      </c>
      <c r="I64" s="39">
        <v>15</v>
      </c>
      <c r="J64" s="39">
        <f t="shared" si="4"/>
        <v>15</v>
      </c>
      <c r="K64" s="39">
        <f t="shared" si="4"/>
        <v>15</v>
      </c>
    </row>
    <row r="65" spans="1:11" ht="12.75" customHeight="1">
      <c r="A65" s="2" t="s">
        <v>97</v>
      </c>
      <c r="B65" s="3" t="s">
        <v>10</v>
      </c>
      <c r="C65" s="3" t="s">
        <v>12</v>
      </c>
      <c r="D65" s="4" t="s">
        <v>13</v>
      </c>
      <c r="E65" s="3" t="s">
        <v>58</v>
      </c>
      <c r="F65" s="2"/>
      <c r="G65" s="2"/>
      <c r="H65" s="3" t="s">
        <v>98</v>
      </c>
      <c r="I65" s="39">
        <v>5</v>
      </c>
      <c r="J65" s="39">
        <f t="shared" si="4"/>
        <v>5</v>
      </c>
      <c r="K65" s="39">
        <f t="shared" si="4"/>
        <v>5</v>
      </c>
    </row>
    <row r="66" spans="1:11" ht="24">
      <c r="A66" s="2" t="s">
        <v>99</v>
      </c>
      <c r="B66" s="3" t="s">
        <v>10</v>
      </c>
      <c r="C66" s="3" t="s">
        <v>12</v>
      </c>
      <c r="D66" s="4" t="s">
        <v>13</v>
      </c>
      <c r="E66" s="3" t="s">
        <v>58</v>
      </c>
      <c r="F66" s="2"/>
      <c r="G66" s="2"/>
      <c r="H66" s="3" t="s">
        <v>100</v>
      </c>
      <c r="I66" s="39"/>
      <c r="J66" s="39">
        <f t="shared" si="4"/>
        <v>0</v>
      </c>
      <c r="K66" s="39">
        <f t="shared" si="4"/>
        <v>0</v>
      </c>
    </row>
    <row r="67" spans="1:11" ht="36">
      <c r="A67" s="2" t="s">
        <v>101</v>
      </c>
      <c r="B67" s="3" t="s">
        <v>10</v>
      </c>
      <c r="C67" s="3" t="s">
        <v>12</v>
      </c>
      <c r="D67" s="4" t="s">
        <v>13</v>
      </c>
      <c r="E67" s="3" t="s">
        <v>58</v>
      </c>
      <c r="F67" s="2"/>
      <c r="G67" s="2"/>
      <c r="H67" s="3" t="s">
        <v>102</v>
      </c>
      <c r="I67" s="39">
        <v>6</v>
      </c>
      <c r="J67" s="39">
        <f t="shared" si="4"/>
        <v>6</v>
      </c>
      <c r="K67" s="39">
        <f t="shared" si="4"/>
        <v>6</v>
      </c>
    </row>
    <row r="68" spans="1:11" ht="24">
      <c r="A68" s="2" t="s">
        <v>43</v>
      </c>
      <c r="B68" s="3" t="s">
        <v>10</v>
      </c>
      <c r="C68" s="3" t="s">
        <v>12</v>
      </c>
      <c r="D68" s="4" t="s">
        <v>13</v>
      </c>
      <c r="E68" s="3" t="s">
        <v>58</v>
      </c>
      <c r="F68" s="2"/>
      <c r="G68" s="2"/>
      <c r="H68" s="3" t="s">
        <v>44</v>
      </c>
      <c r="I68" s="39"/>
      <c r="J68" s="39">
        <f t="shared" si="4"/>
        <v>0</v>
      </c>
      <c r="K68" s="39">
        <f t="shared" si="4"/>
        <v>0</v>
      </c>
    </row>
    <row r="69" spans="1:11" ht="12" customHeight="1">
      <c r="A69" s="42" t="s">
        <v>103</v>
      </c>
      <c r="B69" s="43" t="s">
        <v>10</v>
      </c>
      <c r="C69" s="43" t="s">
        <v>12</v>
      </c>
      <c r="D69" s="44" t="s">
        <v>13</v>
      </c>
      <c r="E69" s="43" t="s">
        <v>58</v>
      </c>
      <c r="F69" s="45">
        <v>611</v>
      </c>
      <c r="G69" s="45" t="s">
        <v>158</v>
      </c>
      <c r="H69" s="46" t="s">
        <v>104</v>
      </c>
      <c r="I69" s="47">
        <f>SUM(I70:I71)</f>
        <v>50</v>
      </c>
      <c r="J69" s="47">
        <f>SUM(J70:J71)</f>
        <v>50</v>
      </c>
      <c r="K69" s="47">
        <f>SUM(K70:K71)</f>
        <v>50</v>
      </c>
    </row>
    <row r="70" spans="1:11" ht="12" customHeight="1">
      <c r="A70" s="2" t="s">
        <v>105</v>
      </c>
      <c r="B70" s="3" t="s">
        <v>10</v>
      </c>
      <c r="C70" s="3" t="s">
        <v>12</v>
      </c>
      <c r="D70" s="4" t="s">
        <v>13</v>
      </c>
      <c r="E70" s="3" t="s">
        <v>58</v>
      </c>
      <c r="F70" s="2"/>
      <c r="G70" s="2"/>
      <c r="H70" s="3" t="s">
        <v>106</v>
      </c>
      <c r="I70" s="39">
        <v>45</v>
      </c>
      <c r="J70" s="39">
        <f>I70</f>
        <v>45</v>
      </c>
      <c r="K70" s="39">
        <f>J70</f>
        <v>45</v>
      </c>
    </row>
    <row r="71" spans="1:11" ht="24">
      <c r="A71" s="2" t="s">
        <v>107</v>
      </c>
      <c r="B71" s="3" t="s">
        <v>10</v>
      </c>
      <c r="C71" s="3" t="s">
        <v>12</v>
      </c>
      <c r="D71" s="4" t="s">
        <v>13</v>
      </c>
      <c r="E71" s="3" t="s">
        <v>58</v>
      </c>
      <c r="F71" s="2"/>
      <c r="G71" s="2"/>
      <c r="H71" s="3" t="s">
        <v>108</v>
      </c>
      <c r="I71" s="39">
        <v>5</v>
      </c>
      <c r="J71" s="39">
        <f>I71</f>
        <v>5</v>
      </c>
      <c r="K71" s="39">
        <f>J71</f>
        <v>5</v>
      </c>
    </row>
    <row r="72" spans="1:11" ht="13.5" customHeight="1">
      <c r="A72" s="42" t="s">
        <v>109</v>
      </c>
      <c r="B72" s="43" t="s">
        <v>10</v>
      </c>
      <c r="C72" s="43" t="s">
        <v>12</v>
      </c>
      <c r="D72" s="44" t="s">
        <v>13</v>
      </c>
      <c r="E72" s="43" t="s">
        <v>58</v>
      </c>
      <c r="F72" s="45">
        <v>612</v>
      </c>
      <c r="G72" s="45" t="s">
        <v>158</v>
      </c>
      <c r="H72" s="46">
        <v>310</v>
      </c>
      <c r="I72" s="47">
        <f>SUM(I73:I74)</f>
        <v>170</v>
      </c>
      <c r="J72" s="47">
        <f>SUM(J73:J74)</f>
        <v>170</v>
      </c>
      <c r="K72" s="47">
        <f>SUM(K73:K74)</f>
        <v>170</v>
      </c>
    </row>
    <row r="73" spans="1:11" ht="13.5" customHeight="1">
      <c r="A73" s="2" t="s">
        <v>110</v>
      </c>
      <c r="B73" s="3" t="s">
        <v>10</v>
      </c>
      <c r="C73" s="3" t="s">
        <v>12</v>
      </c>
      <c r="D73" s="4" t="s">
        <v>13</v>
      </c>
      <c r="E73" s="3" t="s">
        <v>58</v>
      </c>
      <c r="F73" s="2"/>
      <c r="G73" s="2"/>
      <c r="H73" s="3" t="s">
        <v>111</v>
      </c>
      <c r="I73" s="39">
        <v>70</v>
      </c>
      <c r="J73" s="39">
        <f>I73</f>
        <v>70</v>
      </c>
      <c r="K73" s="39">
        <f>J73</f>
        <v>70</v>
      </c>
    </row>
    <row r="74" spans="1:11" ht="24">
      <c r="A74" s="2" t="s">
        <v>32</v>
      </c>
      <c r="B74" s="3" t="s">
        <v>10</v>
      </c>
      <c r="C74" s="3" t="s">
        <v>12</v>
      </c>
      <c r="D74" s="4" t="s">
        <v>13</v>
      </c>
      <c r="E74" s="3" t="s">
        <v>58</v>
      </c>
      <c r="F74" s="2"/>
      <c r="G74" s="2"/>
      <c r="H74" s="3" t="s">
        <v>33</v>
      </c>
      <c r="I74" s="39">
        <v>100</v>
      </c>
      <c r="J74" s="39">
        <f>I74</f>
        <v>100</v>
      </c>
      <c r="K74" s="39">
        <f>J74</f>
        <v>100</v>
      </c>
    </row>
    <row r="75" spans="1:11" ht="13.5" customHeight="1">
      <c r="A75" s="42" t="s">
        <v>112</v>
      </c>
      <c r="B75" s="43" t="s">
        <v>10</v>
      </c>
      <c r="C75" s="43" t="s">
        <v>12</v>
      </c>
      <c r="D75" s="44" t="s">
        <v>13</v>
      </c>
      <c r="E75" s="43" t="s">
        <v>58</v>
      </c>
      <c r="F75" s="45">
        <v>611</v>
      </c>
      <c r="G75" s="45" t="s">
        <v>158</v>
      </c>
      <c r="H75" s="46" t="s">
        <v>113</v>
      </c>
      <c r="I75" s="47">
        <f>SUM(I76:I81)</f>
        <v>571.6</v>
      </c>
      <c r="J75" s="47">
        <f>SUM(J76:J81)</f>
        <v>571.6</v>
      </c>
      <c r="K75" s="47">
        <f>SUM(K76:K81)</f>
        <v>571.6</v>
      </c>
    </row>
    <row r="76" spans="1:11" ht="13.5" customHeight="1">
      <c r="A76" s="2" t="s">
        <v>114</v>
      </c>
      <c r="B76" s="3" t="s">
        <v>10</v>
      </c>
      <c r="C76" s="3" t="s">
        <v>12</v>
      </c>
      <c r="D76" s="4" t="s">
        <v>13</v>
      </c>
      <c r="E76" s="3" t="s">
        <v>58</v>
      </c>
      <c r="F76" s="2"/>
      <c r="G76" s="2"/>
      <c r="H76" s="3" t="s">
        <v>115</v>
      </c>
      <c r="I76" s="39">
        <v>6</v>
      </c>
      <c r="J76" s="39">
        <f>I76</f>
        <v>6</v>
      </c>
      <c r="K76" s="39">
        <f>J76</f>
        <v>6</v>
      </c>
    </row>
    <row r="77" spans="1:11" ht="13.5" customHeight="1">
      <c r="A77" s="2" t="s">
        <v>116</v>
      </c>
      <c r="B77" s="3" t="s">
        <v>10</v>
      </c>
      <c r="C77" s="3" t="s">
        <v>12</v>
      </c>
      <c r="D77" s="4" t="s">
        <v>13</v>
      </c>
      <c r="E77" s="3" t="s">
        <v>58</v>
      </c>
      <c r="F77" s="2"/>
      <c r="G77" s="2"/>
      <c r="H77" s="3" t="s">
        <v>117</v>
      </c>
      <c r="I77" s="39">
        <v>495.6</v>
      </c>
      <c r="J77" s="39">
        <f aca="true" t="shared" si="5" ref="J77:K81">I77</f>
        <v>495.6</v>
      </c>
      <c r="K77" s="39">
        <f t="shared" si="5"/>
        <v>495.6</v>
      </c>
    </row>
    <row r="78" spans="1:11" ht="13.5" customHeight="1">
      <c r="A78" s="2" t="s">
        <v>118</v>
      </c>
      <c r="B78" s="3" t="s">
        <v>10</v>
      </c>
      <c r="C78" s="3" t="s">
        <v>12</v>
      </c>
      <c r="D78" s="4" t="s">
        <v>13</v>
      </c>
      <c r="E78" s="3" t="s">
        <v>58</v>
      </c>
      <c r="F78" s="2"/>
      <c r="G78" s="2"/>
      <c r="H78" s="3" t="s">
        <v>119</v>
      </c>
      <c r="I78" s="39"/>
      <c r="J78" s="39">
        <f t="shared" si="5"/>
        <v>0</v>
      </c>
      <c r="K78" s="39">
        <f t="shared" si="5"/>
        <v>0</v>
      </c>
    </row>
    <row r="79" spans="1:11" ht="13.5" customHeight="1">
      <c r="A79" s="2" t="s">
        <v>120</v>
      </c>
      <c r="B79" s="3" t="s">
        <v>10</v>
      </c>
      <c r="C79" s="3" t="s">
        <v>12</v>
      </c>
      <c r="D79" s="4" t="s">
        <v>13</v>
      </c>
      <c r="E79" s="3" t="s">
        <v>58</v>
      </c>
      <c r="F79" s="2"/>
      <c r="G79" s="2"/>
      <c r="H79" s="3" t="s">
        <v>121</v>
      </c>
      <c r="I79" s="39">
        <v>30</v>
      </c>
      <c r="J79" s="39">
        <f t="shared" si="5"/>
        <v>30</v>
      </c>
      <c r="K79" s="39">
        <f t="shared" si="5"/>
        <v>30</v>
      </c>
    </row>
    <row r="80" spans="1:11" ht="13.5" customHeight="1">
      <c r="A80" s="2" t="s">
        <v>122</v>
      </c>
      <c r="B80" s="3" t="s">
        <v>10</v>
      </c>
      <c r="C80" s="3" t="s">
        <v>12</v>
      </c>
      <c r="D80" s="4" t="s">
        <v>13</v>
      </c>
      <c r="E80" s="3" t="s">
        <v>58</v>
      </c>
      <c r="F80" s="2"/>
      <c r="G80" s="2"/>
      <c r="H80" s="3" t="s">
        <v>123</v>
      </c>
      <c r="I80" s="39"/>
      <c r="J80" s="39">
        <f t="shared" si="5"/>
        <v>0</v>
      </c>
      <c r="K80" s="39">
        <f t="shared" si="5"/>
        <v>0</v>
      </c>
    </row>
    <row r="81" spans="1:11" ht="24">
      <c r="A81" s="2" t="s">
        <v>124</v>
      </c>
      <c r="B81" s="3" t="s">
        <v>10</v>
      </c>
      <c r="C81" s="3" t="s">
        <v>12</v>
      </c>
      <c r="D81" s="4" t="s">
        <v>13</v>
      </c>
      <c r="E81" s="3" t="s">
        <v>58</v>
      </c>
      <c r="F81" s="2"/>
      <c r="G81" s="2"/>
      <c r="H81" s="3" t="s">
        <v>125</v>
      </c>
      <c r="I81" s="39">
        <v>40</v>
      </c>
      <c r="J81" s="39">
        <f t="shared" si="5"/>
        <v>40</v>
      </c>
      <c r="K81" s="39">
        <f t="shared" si="5"/>
        <v>40</v>
      </c>
    </row>
    <row r="82" spans="1:11" ht="24">
      <c r="A82" s="48" t="s">
        <v>151</v>
      </c>
      <c r="B82" s="49" t="s">
        <v>10</v>
      </c>
      <c r="C82" s="49" t="s">
        <v>12</v>
      </c>
      <c r="D82" s="50" t="s">
        <v>13</v>
      </c>
      <c r="E82" s="49" t="s">
        <v>58</v>
      </c>
      <c r="F82" s="51">
        <v>611</v>
      </c>
      <c r="G82" s="51"/>
      <c r="H82" s="52"/>
      <c r="I82" s="53">
        <f>I83+I84</f>
        <v>1445</v>
      </c>
      <c r="J82" s="53">
        <f>J83+J84</f>
        <v>1780</v>
      </c>
      <c r="K82" s="53">
        <f>K83+K84</f>
        <v>1845</v>
      </c>
    </row>
    <row r="83" spans="1:11" ht="12.75">
      <c r="A83" s="2" t="s">
        <v>130</v>
      </c>
      <c r="B83" s="3" t="s">
        <v>10</v>
      </c>
      <c r="C83" s="3" t="s">
        <v>12</v>
      </c>
      <c r="D83" s="4" t="s">
        <v>13</v>
      </c>
      <c r="E83" s="3" t="s">
        <v>58</v>
      </c>
      <c r="F83" s="2">
        <v>611</v>
      </c>
      <c r="G83" s="2" t="s">
        <v>158</v>
      </c>
      <c r="H83" s="3" t="s">
        <v>131</v>
      </c>
      <c r="I83" s="39">
        <v>1110</v>
      </c>
      <c r="J83" s="39">
        <v>1367</v>
      </c>
      <c r="K83" s="39">
        <v>1417</v>
      </c>
    </row>
    <row r="84" spans="1:11" ht="12.75">
      <c r="A84" s="2" t="s">
        <v>132</v>
      </c>
      <c r="B84" s="3" t="s">
        <v>10</v>
      </c>
      <c r="C84" s="3" t="s">
        <v>12</v>
      </c>
      <c r="D84" s="4" t="s">
        <v>13</v>
      </c>
      <c r="E84" s="3" t="s">
        <v>58</v>
      </c>
      <c r="F84" s="2">
        <v>611</v>
      </c>
      <c r="G84" s="2" t="s">
        <v>158</v>
      </c>
      <c r="H84" s="3" t="s">
        <v>133</v>
      </c>
      <c r="I84" s="39">
        <v>335</v>
      </c>
      <c r="J84" s="39">
        <v>413</v>
      </c>
      <c r="K84" s="39">
        <v>428</v>
      </c>
    </row>
    <row r="85" spans="1:11" ht="48">
      <c r="A85" s="34" t="s">
        <v>126</v>
      </c>
      <c r="B85" s="35" t="s">
        <v>10</v>
      </c>
      <c r="C85" s="35" t="s">
        <v>12</v>
      </c>
      <c r="D85" s="41" t="s">
        <v>13</v>
      </c>
      <c r="E85" s="35" t="s">
        <v>127</v>
      </c>
      <c r="F85" s="36"/>
      <c r="G85" s="36"/>
      <c r="H85" s="37"/>
      <c r="I85" s="38">
        <f>I86</f>
        <v>7030</v>
      </c>
      <c r="J85" s="38">
        <f>J86</f>
        <v>6237</v>
      </c>
      <c r="K85" s="38">
        <f>K86</f>
        <v>6495</v>
      </c>
    </row>
    <row r="86" spans="1:11" ht="24">
      <c r="A86" s="34" t="s">
        <v>128</v>
      </c>
      <c r="B86" s="35" t="s">
        <v>10</v>
      </c>
      <c r="C86" s="35" t="s">
        <v>12</v>
      </c>
      <c r="D86" s="41" t="s">
        <v>13</v>
      </c>
      <c r="E86" s="35" t="s">
        <v>129</v>
      </c>
      <c r="F86" s="36">
        <v>611</v>
      </c>
      <c r="G86" s="36">
        <v>241</v>
      </c>
      <c r="H86" s="37"/>
      <c r="I86" s="38">
        <f>SUM(I87:I90)</f>
        <v>7030</v>
      </c>
      <c r="J86" s="38">
        <f>SUM(J87:J90)</f>
        <v>6237</v>
      </c>
      <c r="K86" s="38">
        <f>SUM(K87:K90)</f>
        <v>6495</v>
      </c>
    </row>
    <row r="87" spans="1:11" ht="12.75">
      <c r="A87" s="2" t="s">
        <v>130</v>
      </c>
      <c r="B87" s="3" t="s">
        <v>10</v>
      </c>
      <c r="C87" s="3" t="s">
        <v>12</v>
      </c>
      <c r="D87" s="4" t="s">
        <v>13</v>
      </c>
      <c r="E87" s="3" t="s">
        <v>129</v>
      </c>
      <c r="F87" s="2">
        <v>611</v>
      </c>
      <c r="G87" s="2" t="s">
        <v>158</v>
      </c>
      <c r="H87" s="3" t="s">
        <v>131</v>
      </c>
      <c r="I87" s="60">
        <v>5316</v>
      </c>
      <c r="J87" s="60">
        <v>4707</v>
      </c>
      <c r="K87" s="60">
        <v>4905</v>
      </c>
    </row>
    <row r="88" spans="1:11" ht="14.25" customHeight="1">
      <c r="A88" s="2" t="s">
        <v>132</v>
      </c>
      <c r="B88" s="3" t="s">
        <v>10</v>
      </c>
      <c r="C88" s="3" t="s">
        <v>12</v>
      </c>
      <c r="D88" s="4" t="s">
        <v>13</v>
      </c>
      <c r="E88" s="3" t="s">
        <v>129</v>
      </c>
      <c r="F88" s="2">
        <v>611</v>
      </c>
      <c r="G88" s="2" t="s">
        <v>158</v>
      </c>
      <c r="H88" s="3" t="s">
        <v>133</v>
      </c>
      <c r="I88" s="60">
        <v>1605</v>
      </c>
      <c r="J88" s="60">
        <v>1421</v>
      </c>
      <c r="K88" s="60">
        <v>1481</v>
      </c>
    </row>
    <row r="89" spans="1:11" ht="11.25" customHeight="1">
      <c r="A89" s="2" t="s">
        <v>61</v>
      </c>
      <c r="B89" s="3" t="s">
        <v>10</v>
      </c>
      <c r="C89" s="3" t="s">
        <v>12</v>
      </c>
      <c r="D89" s="4" t="s">
        <v>13</v>
      </c>
      <c r="E89" s="3" t="s">
        <v>129</v>
      </c>
      <c r="F89" s="2">
        <v>611</v>
      </c>
      <c r="G89" s="2"/>
      <c r="H89" s="3" t="s">
        <v>62</v>
      </c>
      <c r="I89" s="39">
        <v>39</v>
      </c>
      <c r="J89" s="39">
        <f>I89</f>
        <v>39</v>
      </c>
      <c r="K89" s="39">
        <f>J89</f>
        <v>39</v>
      </c>
    </row>
    <row r="90" spans="1:11" ht="11.25" customHeight="1">
      <c r="A90" s="2" t="s">
        <v>124</v>
      </c>
      <c r="B90" s="3" t="s">
        <v>10</v>
      </c>
      <c r="C90" s="3" t="s">
        <v>12</v>
      </c>
      <c r="D90" s="4" t="s">
        <v>13</v>
      </c>
      <c r="E90" s="3" t="s">
        <v>129</v>
      </c>
      <c r="F90" s="2">
        <v>611</v>
      </c>
      <c r="G90" s="2" t="s">
        <v>158</v>
      </c>
      <c r="H90" s="3" t="s">
        <v>125</v>
      </c>
      <c r="I90" s="39">
        <v>70</v>
      </c>
      <c r="J90" s="39">
        <f>I90</f>
        <v>70</v>
      </c>
      <c r="K90" s="39">
        <f>J90</f>
        <v>70</v>
      </c>
    </row>
    <row r="91" spans="1:11" ht="24">
      <c r="A91" s="31" t="s">
        <v>134</v>
      </c>
      <c r="B91" s="32">
        <v>950</v>
      </c>
      <c r="C91" s="33" t="s">
        <v>12</v>
      </c>
      <c r="D91" s="33" t="s">
        <v>13</v>
      </c>
      <c r="E91" s="32" t="s">
        <v>135</v>
      </c>
      <c r="F91" s="27"/>
      <c r="G91" s="27"/>
      <c r="H91" s="27"/>
      <c r="I91" s="30">
        <f aca="true" t="shared" si="6" ref="I91:K93">I92</f>
        <v>0</v>
      </c>
      <c r="J91" s="30">
        <f t="shared" si="6"/>
        <v>0</v>
      </c>
      <c r="K91" s="30">
        <f t="shared" si="6"/>
        <v>0</v>
      </c>
    </row>
    <row r="92" spans="1:11" ht="15" customHeight="1">
      <c r="A92" s="34" t="s">
        <v>136</v>
      </c>
      <c r="B92" s="35">
        <v>950</v>
      </c>
      <c r="C92" s="35" t="s">
        <v>12</v>
      </c>
      <c r="D92" s="41" t="s">
        <v>13</v>
      </c>
      <c r="E92" s="35" t="s">
        <v>137</v>
      </c>
      <c r="F92" s="36"/>
      <c r="G92" s="36"/>
      <c r="H92" s="37"/>
      <c r="I92" s="38">
        <f t="shared" si="6"/>
        <v>0</v>
      </c>
      <c r="J92" s="38">
        <f t="shared" si="6"/>
        <v>0</v>
      </c>
      <c r="K92" s="38">
        <f t="shared" si="6"/>
        <v>0</v>
      </c>
    </row>
    <row r="93" spans="1:11" ht="24">
      <c r="A93" s="34" t="s">
        <v>138</v>
      </c>
      <c r="B93" s="35">
        <v>950</v>
      </c>
      <c r="C93" s="35" t="s">
        <v>12</v>
      </c>
      <c r="D93" s="41" t="s">
        <v>13</v>
      </c>
      <c r="E93" s="35" t="s">
        <v>139</v>
      </c>
      <c r="F93" s="36">
        <v>612</v>
      </c>
      <c r="G93" s="36">
        <v>241</v>
      </c>
      <c r="H93" s="37"/>
      <c r="I93" s="38">
        <f t="shared" si="6"/>
        <v>0</v>
      </c>
      <c r="J93" s="38">
        <f t="shared" si="6"/>
        <v>0</v>
      </c>
      <c r="K93" s="38">
        <f t="shared" si="6"/>
        <v>0</v>
      </c>
    </row>
    <row r="94" spans="1:11" ht="24">
      <c r="A94" s="2" t="s">
        <v>140</v>
      </c>
      <c r="B94" s="3">
        <v>950</v>
      </c>
      <c r="C94" s="3" t="s">
        <v>12</v>
      </c>
      <c r="D94" s="4" t="s">
        <v>13</v>
      </c>
      <c r="E94" s="3" t="s">
        <v>139</v>
      </c>
      <c r="F94" s="2">
        <v>612</v>
      </c>
      <c r="G94" s="2">
        <v>241</v>
      </c>
      <c r="H94" s="3" t="s">
        <v>141</v>
      </c>
      <c r="I94" s="39"/>
      <c r="J94" s="39"/>
      <c r="K94" s="39"/>
    </row>
    <row r="95" spans="1:11" ht="24">
      <c r="A95" s="31" t="s">
        <v>142</v>
      </c>
      <c r="B95" s="32" t="s">
        <v>10</v>
      </c>
      <c r="C95" s="32" t="s">
        <v>143</v>
      </c>
      <c r="D95" s="33" t="s">
        <v>144</v>
      </c>
      <c r="E95" s="32" t="s">
        <v>26</v>
      </c>
      <c r="F95" s="27"/>
      <c r="G95" s="27"/>
      <c r="H95" s="27"/>
      <c r="I95" s="30">
        <f aca="true" t="shared" si="7" ref="I95:K98">I96</f>
        <v>119</v>
      </c>
      <c r="J95" s="30">
        <f t="shared" si="7"/>
        <v>86</v>
      </c>
      <c r="K95" s="30">
        <f t="shared" si="7"/>
        <v>113</v>
      </c>
    </row>
    <row r="96" spans="1:11" ht="24">
      <c r="A96" s="34" t="s">
        <v>145</v>
      </c>
      <c r="B96" s="35" t="s">
        <v>10</v>
      </c>
      <c r="C96" s="35" t="s">
        <v>143</v>
      </c>
      <c r="D96" s="54" t="s">
        <v>144</v>
      </c>
      <c r="E96" s="35" t="s">
        <v>146</v>
      </c>
      <c r="F96" s="36"/>
      <c r="G96" s="36"/>
      <c r="H96" s="37"/>
      <c r="I96" s="38">
        <f t="shared" si="7"/>
        <v>119</v>
      </c>
      <c r="J96" s="38">
        <f t="shared" si="7"/>
        <v>86</v>
      </c>
      <c r="K96" s="38">
        <f t="shared" si="7"/>
        <v>113</v>
      </c>
    </row>
    <row r="97" spans="1:11" ht="12.75" customHeight="1">
      <c r="A97" s="34" t="s">
        <v>147</v>
      </c>
      <c r="B97" s="35" t="s">
        <v>10</v>
      </c>
      <c r="C97" s="35" t="s">
        <v>143</v>
      </c>
      <c r="D97" s="54" t="s">
        <v>144</v>
      </c>
      <c r="E97" s="35" t="s">
        <v>148</v>
      </c>
      <c r="F97" s="36">
        <v>611</v>
      </c>
      <c r="G97" s="36"/>
      <c r="H97" s="37"/>
      <c r="I97" s="38">
        <f t="shared" si="7"/>
        <v>119</v>
      </c>
      <c r="J97" s="38">
        <f t="shared" si="7"/>
        <v>86</v>
      </c>
      <c r="K97" s="38">
        <f t="shared" si="7"/>
        <v>113</v>
      </c>
    </row>
    <row r="98" spans="1:11" ht="24">
      <c r="A98" s="34" t="s">
        <v>149</v>
      </c>
      <c r="B98" s="35" t="s">
        <v>10</v>
      </c>
      <c r="C98" s="35" t="s">
        <v>143</v>
      </c>
      <c r="D98" s="54" t="s">
        <v>144</v>
      </c>
      <c r="E98" s="35" t="s">
        <v>150</v>
      </c>
      <c r="F98" s="36">
        <v>611</v>
      </c>
      <c r="G98" s="36">
        <v>241</v>
      </c>
      <c r="H98" s="37"/>
      <c r="I98" s="38">
        <f t="shared" si="7"/>
        <v>119</v>
      </c>
      <c r="J98" s="38">
        <f t="shared" si="7"/>
        <v>86</v>
      </c>
      <c r="K98" s="38">
        <f t="shared" si="7"/>
        <v>113</v>
      </c>
    </row>
    <row r="99" spans="1:11" ht="24">
      <c r="A99" s="2" t="s">
        <v>116</v>
      </c>
      <c r="B99" s="3" t="s">
        <v>10</v>
      </c>
      <c r="C99" s="3">
        <v>10</v>
      </c>
      <c r="D99" s="4" t="s">
        <v>144</v>
      </c>
      <c r="E99" s="3" t="s">
        <v>150</v>
      </c>
      <c r="F99" s="55">
        <v>611</v>
      </c>
      <c r="G99" s="2">
        <v>241</v>
      </c>
      <c r="H99" s="3" t="s">
        <v>117</v>
      </c>
      <c r="I99" s="39">
        <v>119</v>
      </c>
      <c r="J99" s="39">
        <v>86</v>
      </c>
      <c r="K99" s="39">
        <v>113</v>
      </c>
    </row>
    <row r="101" spans="1:8" ht="15">
      <c r="A101" s="61" t="s">
        <v>160</v>
      </c>
      <c r="B101" s="61"/>
      <c r="C101" s="61"/>
      <c r="D101" s="61"/>
      <c r="E101" s="61"/>
      <c r="F101" s="61"/>
      <c r="G101" s="61"/>
      <c r="H101" s="10"/>
    </row>
    <row r="102" spans="1:8" ht="15.75">
      <c r="A102" s="11"/>
      <c r="B102" s="11"/>
      <c r="C102" s="12"/>
      <c r="D102" s="12"/>
      <c r="E102" s="11"/>
      <c r="F102" s="11"/>
      <c r="G102" s="13"/>
      <c r="H102" s="13"/>
    </row>
    <row r="103" spans="1:8" ht="15">
      <c r="A103" s="14"/>
      <c r="B103" s="14"/>
      <c r="C103" s="15"/>
      <c r="D103" s="15"/>
      <c r="E103" s="14"/>
      <c r="F103" s="14"/>
      <c r="G103" s="16"/>
      <c r="H103" s="16"/>
    </row>
    <row r="104" spans="1:8" ht="15">
      <c r="A104" s="61" t="s">
        <v>161</v>
      </c>
      <c r="B104" s="61"/>
      <c r="C104" s="61"/>
      <c r="D104" s="61"/>
      <c r="E104" s="61"/>
      <c r="F104" s="61"/>
      <c r="G104" s="61"/>
      <c r="H104" s="10"/>
    </row>
    <row r="105" spans="1:8" ht="12.75">
      <c r="A105" s="17"/>
      <c r="B105" s="17"/>
      <c r="C105" s="18"/>
      <c r="D105" s="18"/>
      <c r="E105" s="17"/>
      <c r="F105" s="17"/>
      <c r="G105" s="17"/>
      <c r="H105" s="17"/>
    </row>
    <row r="106" spans="1:8" ht="12.75">
      <c r="A106" s="17"/>
      <c r="B106" s="17"/>
      <c r="C106" s="18"/>
      <c r="D106" s="18"/>
      <c r="E106" s="17"/>
      <c r="F106" s="17"/>
      <c r="G106" s="17"/>
      <c r="H106" s="17"/>
    </row>
    <row r="107" spans="1:8" ht="12.75">
      <c r="A107" s="17"/>
      <c r="B107" s="17"/>
      <c r="C107" s="18"/>
      <c r="D107" s="18"/>
      <c r="E107" s="17"/>
      <c r="F107" s="17"/>
      <c r="G107" s="17"/>
      <c r="H107" s="17"/>
    </row>
    <row r="108" spans="1:8" ht="12.75">
      <c r="A108" s="17"/>
      <c r="B108" s="17"/>
      <c r="C108" s="18"/>
      <c r="D108" s="18"/>
      <c r="E108" s="17"/>
      <c r="F108" s="17"/>
      <c r="G108" s="17"/>
      <c r="H108" s="17"/>
    </row>
    <row r="109" spans="1:8" ht="12.75">
      <c r="A109" s="17"/>
      <c r="B109" s="17"/>
      <c r="C109" s="18"/>
      <c r="D109" s="18"/>
      <c r="E109" s="17"/>
      <c r="F109" s="17"/>
      <c r="G109" s="17"/>
      <c r="H109" s="17"/>
    </row>
    <row r="110" spans="1:8" ht="12.75">
      <c r="A110" s="17"/>
      <c r="B110" s="17"/>
      <c r="C110" s="18"/>
      <c r="D110" s="18"/>
      <c r="E110" s="17"/>
      <c r="F110" s="17"/>
      <c r="G110" s="17"/>
      <c r="H110" s="17"/>
    </row>
  </sheetData>
  <sheetProtection selectLockedCells="1" selectUnlockedCells="1"/>
  <mergeCells count="10">
    <mergeCell ref="A101:G101"/>
    <mergeCell ref="A104:G104"/>
    <mergeCell ref="A1:K1"/>
    <mergeCell ref="A2:K2"/>
    <mergeCell ref="A3:K3"/>
    <mergeCell ref="B4:H4"/>
    <mergeCell ref="K4:K5"/>
    <mergeCell ref="I4:I5"/>
    <mergeCell ref="J4:J5"/>
    <mergeCell ref="A4:A5"/>
  </mergeCells>
  <printOptions/>
  <pageMargins left="0.31496062992125984" right="0.2362204724409449" top="0.2362204724409449" bottom="0.1968503937007874" header="0.15748031496062992" footer="0.2362204724409449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Djana</dc:creator>
  <cp:keywords/>
  <dc:description/>
  <cp:lastModifiedBy>Роза</cp:lastModifiedBy>
  <cp:lastPrinted>2017-11-16T12:46:38Z</cp:lastPrinted>
  <dcterms:created xsi:type="dcterms:W3CDTF">2012-04-04T14:45:21Z</dcterms:created>
  <dcterms:modified xsi:type="dcterms:W3CDTF">2017-11-18T11:10:40Z</dcterms:modified>
  <cp:category/>
  <cp:version/>
  <cp:contentType/>
  <cp:contentStatus/>
</cp:coreProperties>
</file>